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55" windowWidth="13980" windowHeight="8130" firstSheet="2" activeTab="5"/>
  </bookViews>
  <sheets>
    <sheet name="EYLÜL 2009 KARZARAR" sheetId="1" r:id="rId1"/>
    <sheet name="EYLÜL 2009ÖZETBİLANÇO" sheetId="2" r:id="rId2"/>
    <sheet name="2009EYLÜLRASYO" sheetId="3" r:id="rId3"/>
    <sheet name="2009EYLÜL  TEMETTÜHASILAT" sheetId="4" r:id="rId4"/>
    <sheet name="2009EYLÜL  SERMAYE" sheetId="5" r:id="rId5"/>
    <sheet name="2009 HAZİRAN BORÇALACAK" sheetId="6" r:id="rId6"/>
  </sheets>
  <definedNames>
    <definedName name="_xlnm.Print_Area" localSheetId="5">'2009 HAZİRAN BORÇALACAK'!$D$1:$E$51</definedName>
    <definedName name="_xlnm.Print_Area" localSheetId="4">'2009EYLÜL  SERMAYE'!$A$1:$E$36</definedName>
    <definedName name="_xlnm.Print_Area" localSheetId="3">'2009EYLÜL  TEMETTÜHASILAT'!$A$1:$G$9</definedName>
    <definedName name="_xlnm.Print_Area" localSheetId="2">'2009EYLÜLRASYO'!$A$1:$F$81</definedName>
    <definedName name="_xlnm.Print_Area" localSheetId="0">'EYLÜL 2009 KARZARAR'!$A$2:$C$70</definedName>
    <definedName name="_xlnm.Print_Area" localSheetId="1">'EYLÜL 2009ÖZETBİLANÇO'!$A$1:$R$79</definedName>
  </definedNames>
  <calcPr fullCalcOnLoad="1"/>
</workbook>
</file>

<file path=xl/sharedStrings.xml><?xml version="1.0" encoding="utf-8"?>
<sst xmlns="http://schemas.openxmlformats.org/spreadsheetml/2006/main" count="644" uniqueCount="364">
  <si>
    <t>SERMAYE DEĞİŞİM TABLOSU</t>
  </si>
  <si>
    <t>(A)</t>
  </si>
  <si>
    <t>(B)</t>
  </si>
  <si>
    <t>(C)</t>
  </si>
  <si>
    <t>Durumu</t>
  </si>
  <si>
    <t xml:space="preserve">Değişim </t>
  </si>
  <si>
    <t>I.</t>
  </si>
  <si>
    <t>Nonimal Sermaye</t>
  </si>
  <si>
    <t>I.I.</t>
  </si>
  <si>
    <t>Hazinenin Taahhüdü</t>
  </si>
  <si>
    <t>I.I.I.</t>
  </si>
  <si>
    <t>Hazinenin Taahhüdünden Ödenen</t>
  </si>
  <si>
    <t>I.I.I.I.</t>
  </si>
  <si>
    <t>Nakdi</t>
  </si>
  <si>
    <t>I.I.I.2.</t>
  </si>
  <si>
    <t>Ayni</t>
  </si>
  <si>
    <t>I.I.I.3.</t>
  </si>
  <si>
    <t>Kâr mahsubu</t>
  </si>
  <si>
    <t>(x)I.I.I.4.</t>
  </si>
  <si>
    <t xml:space="preserve">Yen.Değ.Artışından mahsup edilen miktar( Kar yedeklerinden) </t>
  </si>
  <si>
    <t>I.I.I.5.</t>
  </si>
  <si>
    <t>Hazine'ce Mahsup Edilen Miktar</t>
  </si>
  <si>
    <r>
      <t>5.I.</t>
    </r>
    <r>
      <rPr>
        <sz val="10"/>
        <rFont val="Arial Tur"/>
        <family val="0"/>
      </rPr>
      <t xml:space="preserve"> İkraz</t>
    </r>
  </si>
  <si>
    <r>
      <t>5.2</t>
    </r>
    <r>
      <rPr>
        <sz val="10"/>
        <rFont val="Arial Tur"/>
        <family val="0"/>
      </rPr>
      <t>.Diğer</t>
    </r>
  </si>
  <si>
    <t>1.1.</t>
  </si>
  <si>
    <r>
      <t xml:space="preserve">1.5.2.1 </t>
    </r>
    <r>
      <rPr>
        <sz val="10"/>
        <rFont val="Arial Tur"/>
        <family val="2"/>
      </rPr>
      <t>Hazine Garantili</t>
    </r>
  </si>
  <si>
    <r>
      <t xml:space="preserve">1.5.2.2 </t>
    </r>
    <r>
      <rPr>
        <sz val="10"/>
        <rFont val="Arial Tur"/>
        <family val="2"/>
      </rPr>
      <t>Hazine Devirli</t>
    </r>
  </si>
  <si>
    <r>
      <t xml:space="preserve">1.5.2.3 </t>
    </r>
    <r>
      <rPr>
        <sz val="10"/>
        <rFont val="Arial Tur"/>
        <family val="2"/>
      </rPr>
      <t>Temettü</t>
    </r>
  </si>
  <si>
    <r>
      <t xml:space="preserve">1.5.2.4 </t>
    </r>
    <r>
      <rPr>
        <sz val="10"/>
        <rFont val="Arial Tur"/>
        <family val="2"/>
      </rPr>
      <t>Hasılat payı</t>
    </r>
  </si>
  <si>
    <r>
      <t xml:space="preserve">1.5.2.5 </t>
    </r>
    <r>
      <rPr>
        <sz val="10"/>
        <rFont val="Arial Tur"/>
        <family val="2"/>
      </rPr>
      <t>DFİF</t>
    </r>
  </si>
  <si>
    <r>
      <t xml:space="preserve">1.5.2.6 </t>
    </r>
    <r>
      <rPr>
        <sz val="10"/>
        <rFont val="Arial Tur"/>
        <family val="2"/>
      </rPr>
      <t>SSK Borcu</t>
    </r>
  </si>
  <si>
    <t>I.I.I.6.</t>
  </si>
  <si>
    <t>Diğer</t>
  </si>
  <si>
    <t>I.I.2.</t>
  </si>
  <si>
    <t>Hazinenin Taahhüdünden Kalan</t>
  </si>
  <si>
    <t>I.2.</t>
  </si>
  <si>
    <t>Diğer Ortakların Taahhüdü</t>
  </si>
  <si>
    <t>I.2.I.</t>
  </si>
  <si>
    <t>Diğer Ortakların Taahhüdünden Ödenen</t>
  </si>
  <si>
    <t>I.2.2.</t>
  </si>
  <si>
    <t>Diğer Ortakların Taahhüdünden Kalan</t>
  </si>
  <si>
    <t xml:space="preserve">               -</t>
  </si>
  <si>
    <t>2.</t>
  </si>
  <si>
    <t>Ödenmiş Sermaye</t>
  </si>
  <si>
    <t>3.</t>
  </si>
  <si>
    <t>Ödenmemiş Sermaye</t>
  </si>
  <si>
    <t>AKTİF(VARLIKLAR)</t>
  </si>
  <si>
    <t xml:space="preserve"> </t>
  </si>
  <si>
    <t xml:space="preserve">                                      PASİF(KAYNAKLAR)</t>
  </si>
  <si>
    <t xml:space="preserve">1 - DÖNEN VARLIKLAR </t>
  </si>
  <si>
    <t>1 - KISA VADELİ YABANCI KAYNAKLAR</t>
  </si>
  <si>
    <t>A- Hazır Değerler</t>
  </si>
  <si>
    <t>A- Mali Borçlar</t>
  </si>
  <si>
    <t>B- Menkul Kıymetler</t>
  </si>
  <si>
    <t>B- Ticari Borçlar</t>
  </si>
  <si>
    <t>1- Menkul Kıymetler</t>
  </si>
  <si>
    <t>1- Ticari Borçlar</t>
  </si>
  <si>
    <t xml:space="preserve">2- Menkul Kıymet Değer </t>
  </si>
  <si>
    <t>2- Borç Senetleri Reeskontu(-)</t>
  </si>
  <si>
    <t>(       -       )</t>
  </si>
  <si>
    <t>Düşüklüğü Karşılığı(-)</t>
  </si>
  <si>
    <t>C- Diğer Borçlar</t>
  </si>
  <si>
    <t>C- Ticari Alacaklar</t>
  </si>
  <si>
    <t>1- Diğer Borçlar</t>
  </si>
  <si>
    <t>1- Ticari alacaklar</t>
  </si>
  <si>
    <t>2- Diğer Borç Senetleri Reeskontu(-)</t>
  </si>
  <si>
    <t>2- Alacak Senetleri Reeskontu(-)</t>
  </si>
  <si>
    <t>D- Alınan Avanslar</t>
  </si>
  <si>
    <t>3- Şüpheli Ticari Alacaklar Karş(-)</t>
  </si>
  <si>
    <t>E- Yıllara Yaygın İnşaat ve Onarım</t>
  </si>
  <si>
    <t>D- Diğer Alacaklar</t>
  </si>
  <si>
    <t xml:space="preserve">     Hakedişleri</t>
  </si>
  <si>
    <t>1- Diğer Alacaklar</t>
  </si>
  <si>
    <t>1- Yıllara Yaygın İnşaat ve Onarım</t>
  </si>
  <si>
    <t>2- Diğer Alacak Sen.Reeskontu(-)</t>
  </si>
  <si>
    <t xml:space="preserve"> Hakediş Bedelleri</t>
  </si>
  <si>
    <t>3- Şüpheli Diğer Alacaklar Karş.(-)</t>
  </si>
  <si>
    <t>F- Ödenecek Vergi ve Diğer Yüküml.</t>
  </si>
  <si>
    <t>E- Stoklar</t>
  </si>
  <si>
    <t>G- Borç ve Gider Karşılıkları</t>
  </si>
  <si>
    <t>1- Stoklar</t>
  </si>
  <si>
    <t xml:space="preserve">1- Dönem Karı Vergi ve Diğer </t>
  </si>
  <si>
    <t>2- Stok Değer Düşüklüğü Karşılığı(-)</t>
  </si>
  <si>
    <t>Yükümlülük Karşılıkları</t>
  </si>
  <si>
    <t xml:space="preserve"> 3- Verilen Sipariş Avansları</t>
  </si>
  <si>
    <t>2- Dönem Kârının Peşin Ödenen Vergi</t>
  </si>
  <si>
    <t xml:space="preserve">F- Yıllara Yaygın İnşaat ve Onarım </t>
  </si>
  <si>
    <t>ve Diğer Yükümlülükleri (-)</t>
  </si>
  <si>
    <t xml:space="preserve">  Maliyetleri</t>
  </si>
  <si>
    <t>3- Kıdem Tazminatı Karşılığı</t>
  </si>
  <si>
    <t>4- Maliyet Giderleri Karşılığı</t>
  </si>
  <si>
    <t xml:space="preserve">   </t>
  </si>
  <si>
    <t>Maliyetleri</t>
  </si>
  <si>
    <t>5- Diğer Borç ve Gider Karşılıkları</t>
  </si>
  <si>
    <t>2- Taşeronlara Verilen Avanslar</t>
  </si>
  <si>
    <t>H- Gelecek Aylara Ait Gelirler ve Gider</t>
  </si>
  <si>
    <t>G- Gelecek Aylara  Ait Giderler ve Gelir</t>
  </si>
  <si>
    <t xml:space="preserve"> Tahakkukları</t>
  </si>
  <si>
    <t>Tahakkukları</t>
  </si>
  <si>
    <t>I- Diğer Kısa Vadeli Yabancı Kaynaklar</t>
  </si>
  <si>
    <t>H- Diğer Dönen Varlıklar</t>
  </si>
  <si>
    <t>DÖNEN VARLIKLAR TOPLAMI</t>
  </si>
  <si>
    <t>KISA VADELİ YABANC KAYN.TOPLAMI</t>
  </si>
  <si>
    <t>II- DURAN VARLIKLAR</t>
  </si>
  <si>
    <t>II-UZUN VADELİ YABANCI KAYNAKLAR</t>
  </si>
  <si>
    <t>A- Ticari Alacaklar</t>
  </si>
  <si>
    <t xml:space="preserve">  </t>
  </si>
  <si>
    <t xml:space="preserve">1- Ticari Alacaklar </t>
  </si>
  <si>
    <t>3- Şüpheli Ticari Alacaklar Karş.(-)</t>
  </si>
  <si>
    <t>B- Diğer Alacaklar</t>
  </si>
  <si>
    <t>C- Mali Duran Varlıklar</t>
  </si>
  <si>
    <t>E- Borç ve Gider Karşılıkları</t>
  </si>
  <si>
    <t>1- Bağlı Menkul Kıymetler</t>
  </si>
  <si>
    <t>1- Kıdem Tazminatı Karşılığı</t>
  </si>
  <si>
    <t>2- Bağlı Menkul Kıymetler Değer</t>
  </si>
  <si>
    <t>2- Diğer Borç ve Gider Karşılıkları</t>
  </si>
  <si>
    <t xml:space="preserve"> Düşüklüğü Karşılığı(-)</t>
  </si>
  <si>
    <t>F- Gelecek Yıllara Ait Gelirler ve Gider</t>
  </si>
  <si>
    <t>3- İştirakler</t>
  </si>
  <si>
    <t>4- İştiraklere Sermaye Taahhütleri</t>
  </si>
  <si>
    <t>G- Diğer Uzun Vadeli Yabancı Kaynaklar</t>
  </si>
  <si>
    <t xml:space="preserve">5- İştirakler Sermaye Payları </t>
  </si>
  <si>
    <t>UZUN VADELİ YABN. KAYN. TOPLAMI</t>
  </si>
  <si>
    <t xml:space="preserve"> Değer Düşüklüğü Karşılığı (-)</t>
  </si>
  <si>
    <t>KAYNAKLAR TOPLAMI</t>
  </si>
  <si>
    <t>6- Bağlı Ortaklıklar</t>
  </si>
  <si>
    <t>III- ÖZ KAYNAKLAR</t>
  </si>
  <si>
    <t>7- Bağlı Ortaklıklar Sermaye</t>
  </si>
  <si>
    <t>A- Ödenmiş Sermaye</t>
  </si>
  <si>
    <t xml:space="preserve"> Taahhütleri(-)</t>
  </si>
  <si>
    <t>1- Sermaye</t>
  </si>
  <si>
    <t>8- Bağlı Ortaklıklar Sermaye</t>
  </si>
  <si>
    <t>2- Ödenmemiş Sermaye(-)</t>
  </si>
  <si>
    <t xml:space="preserve">       </t>
  </si>
  <si>
    <t xml:space="preserve"> Payları Değer Düşüklüğü</t>
  </si>
  <si>
    <t>3- Sermaye Düz.Olumlu Farkları</t>
  </si>
  <si>
    <t xml:space="preserve"> Karşılığı(-)</t>
  </si>
  <si>
    <t>4- Sermaye Düz.Olumsuz Farkları</t>
  </si>
  <si>
    <t>9- Diğer Mali Duran Varlıklar</t>
  </si>
  <si>
    <t>B- Sermaye Yedekleri</t>
  </si>
  <si>
    <t>10-Diğer Mali Duran Varlıklar</t>
  </si>
  <si>
    <t>1- Hisse Senedi İhraç Primleri</t>
  </si>
  <si>
    <t xml:space="preserve">  Karşılığı(-)</t>
  </si>
  <si>
    <t>2- Hisse Senedi İptal Karları</t>
  </si>
  <si>
    <t>D- Maddi Duran Varlıklar</t>
  </si>
  <si>
    <t xml:space="preserve">3- M.D.V. Yeniden Değerleme Artışları </t>
  </si>
  <si>
    <t>1- Maddi Duran Varlıklar</t>
  </si>
  <si>
    <t>4- İştirakler Yeniden Değ. Artışları</t>
  </si>
  <si>
    <t>2- Birikmiş Amortismanlar(-)</t>
  </si>
  <si>
    <t>5- Maliyet Artış Fonu</t>
  </si>
  <si>
    <t>3- Yapılmakta Olan Yatırımlar</t>
  </si>
  <si>
    <t>6- Diğer Sermaye Yedekleri</t>
  </si>
  <si>
    <t>4- Verilen  Avanslar</t>
  </si>
  <si>
    <t>C- Kar Yedekleri</t>
  </si>
  <si>
    <t>E- Maddi Olmayan Duran Varlıklar</t>
  </si>
  <si>
    <t>1- Yasal Yedekler</t>
  </si>
  <si>
    <t>1- Maddi Olmayan Duran</t>
  </si>
  <si>
    <t>2- Statü Yedekleri</t>
  </si>
  <si>
    <t>Varlıklar</t>
  </si>
  <si>
    <t>3- Olağanüstü Yedekler</t>
  </si>
  <si>
    <t>2- Birikmiş Amortismanlar</t>
  </si>
  <si>
    <t>4- Diğer Kar Yedekleri</t>
  </si>
  <si>
    <t>3- Verilen Avanslar</t>
  </si>
  <si>
    <t>-</t>
  </si>
  <si>
    <t>5- Özel Fonlar</t>
  </si>
  <si>
    <t>F- Özel Tükenmeye Tabi Varlıklar</t>
  </si>
  <si>
    <t>D- Geçmiş Yıllar Karları</t>
  </si>
  <si>
    <t xml:space="preserve">1- Özel Tükenmeye Tabi </t>
  </si>
  <si>
    <t>E- Geçmiş Yıllar Zararları(-)</t>
  </si>
  <si>
    <t>F- Dönem Net Karı(Zararı)</t>
  </si>
  <si>
    <t>2- Birikmiş Tükenme Payları(-)</t>
  </si>
  <si>
    <t>ÖZ KAYNAKLAR TOPLAMI</t>
  </si>
  <si>
    <t xml:space="preserve">G- Gelecek Yıllara Ait Giderler ve </t>
  </si>
  <si>
    <t>Gelir Tahakukları</t>
  </si>
  <si>
    <t>H- Diğer Duran Varlıklar</t>
  </si>
  <si>
    <t>DURAN VARLIKLAR TOPLAMI</t>
  </si>
  <si>
    <t>AKTİF (VARLIKLAR) TOPLAMI</t>
  </si>
  <si>
    <t>PASİF (KAYNAKLAR) TOPLAMI</t>
  </si>
  <si>
    <t xml:space="preserve"> RASYOLARLA MALİ DURUM</t>
  </si>
  <si>
    <t>1) LİKİTİDE ORANLARI:</t>
  </si>
  <si>
    <t>a) Cari oran (3. derecede likitide oranı):</t>
  </si>
  <si>
    <t xml:space="preserve">    Dönen Varlıklar</t>
  </si>
  <si>
    <t>________________</t>
  </si>
  <si>
    <t xml:space="preserve">   K.V.Yabancı Kayn.</t>
  </si>
  <si>
    <t>b) Asit-Test Oranı(2. derecede likitide oranı):</t>
  </si>
  <si>
    <t>Hazır Değerler+süratle paraya çevri.değ.</t>
  </si>
  <si>
    <t>_______________________________</t>
  </si>
  <si>
    <t>_____________</t>
  </si>
  <si>
    <t xml:space="preserve">      Kısa Vadeli Yabancı Kaynaklar</t>
  </si>
  <si>
    <t>c) Disponibilite Oranı (1. derecede likitide oranı):</t>
  </si>
  <si>
    <t xml:space="preserve">    Hazır Değerler</t>
  </si>
  <si>
    <t>2- MALİ ORANLAR:</t>
  </si>
  <si>
    <t>a) Finansal Kaldıraç Oranı:</t>
  </si>
  <si>
    <t>Yabancı Kaynaklar Toplamı</t>
  </si>
  <si>
    <t>_______________________</t>
  </si>
  <si>
    <t xml:space="preserve">    Aktif (Pasif) Toplamı</t>
  </si>
  <si>
    <t>b) Özkaynakların, Aktif Toplamına Oranı:</t>
  </si>
  <si>
    <t xml:space="preserve">     Özkaynaklar</t>
  </si>
  <si>
    <t xml:space="preserve">    Aktif Toplamı</t>
  </si>
  <si>
    <t>c) Finansman Oranı:</t>
  </si>
  <si>
    <t xml:space="preserve">       Özkaynaklar</t>
  </si>
  <si>
    <t xml:space="preserve">  Yab.Kayn.Toplamı</t>
  </si>
  <si>
    <t>d) İç Kaynaklar Oranı (Otofinansman):</t>
  </si>
  <si>
    <t>(Sermaye Yedekleri+Kâr Yedekleri)-(Birikmiş Zararlar)</t>
  </si>
  <si>
    <t>3- KÂR ORANLARI</t>
  </si>
  <si>
    <t>a) Brüt Satış Kârı/Net Satışlar Oranı:</t>
  </si>
  <si>
    <t xml:space="preserve">    Brüt Satış Kârı</t>
  </si>
  <si>
    <t xml:space="preserve">      Net Satışlar</t>
  </si>
  <si>
    <t>b) Mali Rantabilite Oranı:</t>
  </si>
  <si>
    <t xml:space="preserve">    Net Dönem Kârı</t>
  </si>
  <si>
    <t>Özkaynaklar Toplamı</t>
  </si>
  <si>
    <t>c) Varlıkların Kârlılığı Oranı:</t>
  </si>
  <si>
    <t xml:space="preserve">     Net Dönem Kârı</t>
  </si>
  <si>
    <t xml:space="preserve">     Toplam Varlıklar</t>
  </si>
  <si>
    <t>233 SAYILI KANUN HÜKMÜNDE KARARNAMENİN 37. MADDESİ GEREĞİ T.C. BAŞBAKANLIK HAZİNE MÜSTEŞARLIĞINA ÖDENEN NET TEMETTÜ TUTARI</t>
  </si>
  <si>
    <t>KIYI EMNİYETİ GENEL MÜDÜRLÜĞÜ</t>
  </si>
  <si>
    <t>DİĞER</t>
  </si>
  <si>
    <t>GELİR VE GİDERLER</t>
  </si>
  <si>
    <t>1- GAYRİSAFİ SATIŞ HASILATI (*)</t>
  </si>
  <si>
    <t>MAL VE HİZMET SATIŞ HASILATI (KDV Hariç)</t>
  </si>
  <si>
    <t>YURTİÇİ SATIŞLAR</t>
  </si>
  <si>
    <r>
      <t xml:space="preserve">YURTDIŞI SATIŞLAR </t>
    </r>
    <r>
      <rPr>
        <b/>
        <sz val="12"/>
        <rFont val="Arial"/>
        <family val="2"/>
      </rPr>
      <t xml:space="preserve"> </t>
    </r>
  </si>
  <si>
    <t xml:space="preserve">DİĞER GELİRLER  </t>
  </si>
  <si>
    <t>GÖREV ZARARLARI</t>
  </si>
  <si>
    <t>DİĞER SÜBVANSİYONLAR</t>
  </si>
  <si>
    <t xml:space="preserve">DİĞER </t>
  </si>
  <si>
    <t>VERGİ İADELERİ</t>
  </si>
  <si>
    <t>2- HASILATTAN İNDİRİMLER</t>
  </si>
  <si>
    <t>SATIŞ VERGİLERİ</t>
  </si>
  <si>
    <t>SATIŞTAN İADELER</t>
  </si>
  <si>
    <t>SATIŞ  İSKONTOLARI</t>
  </si>
  <si>
    <t>DİĞER İNDİRİMLER</t>
  </si>
  <si>
    <t>3- SAFİ SATIŞ HASILATI (1- 2)</t>
  </si>
  <si>
    <t>4- MAL VE HİZMET SATIŞLARI MALİYETİ</t>
  </si>
  <si>
    <t>SATILAN MAMULLERİN MALİYETİ</t>
  </si>
  <si>
    <t>SATILAN TİCARİ MALLAR MALİYETİ</t>
  </si>
  <si>
    <t>SATILAN HİZMET MALİYETİ</t>
  </si>
  <si>
    <t>DİĞER SATIŞLARIN MALİYETİ</t>
  </si>
  <si>
    <t>5- GAYRİ SAFİ SATIŞ KARI VEYA ZARARI (3-4)</t>
  </si>
  <si>
    <t>6- DÖNEM GİDERLERİ</t>
  </si>
  <si>
    <t>ARAŞTIRMA VE GELİŞTİRME GİDERLERİ</t>
  </si>
  <si>
    <t>PAZARLAMA, SATIŞ VE DAĞITIM GİDERLERİ</t>
  </si>
  <si>
    <t>GENEL İDARE GİDERLERİ</t>
  </si>
  <si>
    <t>7- İŞLETME FAAL. KAR VEYA ZARARI (5-6)</t>
  </si>
  <si>
    <t>8- DİĞER FAAL. OLAĞAN GELİR VE KARLAR</t>
  </si>
  <si>
    <t>İŞTİRAKLERDEN ALINAN KAR PAYLARI</t>
  </si>
  <si>
    <t>BAĞLI ORTAKLIK. ALINAN KAR PAYLARI</t>
  </si>
  <si>
    <t>FAİZ GELİRLERİ</t>
  </si>
  <si>
    <t>KOMİSYON GELİRLERİ</t>
  </si>
  <si>
    <t>KONUSU KALMAYAN KARŞILIKLAR</t>
  </si>
  <si>
    <t>MENKUL KIYMET SATIŞ GELİRLERİ</t>
  </si>
  <si>
    <t>KAMBİYO KARLARI</t>
  </si>
  <si>
    <t>REESKONT FAİZ GELİRLERİ</t>
  </si>
  <si>
    <t>ENFLASYON DÜZELTMESİ KARLARI</t>
  </si>
  <si>
    <t>DİĞER OLAĞAN GELİR VE KARLAR</t>
  </si>
  <si>
    <t>9- DİĞER FAAL. OLAĞAN GİDERLER VE ZAR.</t>
  </si>
  <si>
    <t>KOMİSYON GİDERLERİ</t>
  </si>
  <si>
    <t>KARŞILIK GİDERLERİ</t>
  </si>
  <si>
    <t>MENKUL KIYMET SATIŞ ZARARLARI</t>
  </si>
  <si>
    <t>KAMBİYO ZARARLARI</t>
  </si>
  <si>
    <t>REESKONT FAİZ GİDERLERİ</t>
  </si>
  <si>
    <t>ENFLASYON DÜZELTMESİ ZARARLARI</t>
  </si>
  <si>
    <t>DİĞER OLAĞAN GİDER VE ZARARLAR</t>
  </si>
  <si>
    <t>10- FİNANSMAN GİDERLERİ</t>
  </si>
  <si>
    <t>KISA VADELİ BORÇLANMA GİDERLERİ</t>
  </si>
  <si>
    <t>FAİZ GİDERLERİ</t>
  </si>
  <si>
    <t>KUR FARKLARI</t>
  </si>
  <si>
    <t>UZUN VADELİ BORÇLANMA GİDERLERİ</t>
  </si>
  <si>
    <t>11- OLAĞAN DIŞI GELİR VE KARLAR</t>
  </si>
  <si>
    <t>GEÇMİŞ YILLARA AİT GELİR VE KARLAR</t>
  </si>
  <si>
    <t>DİĞER OLAĞAN DIŞI GELİR VE KARLAR</t>
  </si>
  <si>
    <t>12- OLAĞAN DIŞI GİDER VE ZARARLAR</t>
  </si>
  <si>
    <t>ÇALIŞMAYAN KISIM GİDERLERİ</t>
  </si>
  <si>
    <t>GEÇMİŞ YILLARA AİT GİDER VE ZARARLAR</t>
  </si>
  <si>
    <t>DİĞER OLAĞAN DIŞI GİDER VE ZARARLAR</t>
  </si>
  <si>
    <t>13- DÖNEM KARI VEYA ZARARI (7+8-9-10+11-12)</t>
  </si>
  <si>
    <t>GAYRİ SAFİ SATIŞ HASILATININ % 10'U OLARAK MALİYE BAKANLIĞINA ÖDENEN HASILAT PAYI TUTARI</t>
  </si>
  <si>
    <t xml:space="preserve">      DÖN.KARI VERGİ VE DİĞ.YAS.YÜK.KARŞ.(-)</t>
  </si>
  <si>
    <t xml:space="preserve"> NET DÖNEM KARI VEYA ZARARI </t>
  </si>
  <si>
    <t>Bin TL</t>
  </si>
  <si>
    <t>TL</t>
  </si>
  <si>
    <t>TL.</t>
  </si>
  <si>
    <t>TL. (*)</t>
  </si>
  <si>
    <t>(TL.)</t>
  </si>
  <si>
    <t xml:space="preserve">2008 YILI DÖNEM KARINDAN  HAZİNE HİSSESİNE İSABET EDEN  NET TEMETTÜ TUTARI 27.522.481 TL. </t>
  </si>
  <si>
    <t xml:space="preserve"> KAR  ZARAR  TABLOSU (EYLÜL  2009)</t>
  </si>
  <si>
    <t>ÖNCEKİ DÖNEM               EYLÜL 2008</t>
  </si>
  <si>
    <t xml:space="preserve">CARİ DÖNEM EYLÜL 2009  </t>
  </si>
  <si>
    <t xml:space="preserve">30.09.2009 TARİHİ  İTİBARİYLE  ÖZET  BİLANÇO (TL.) </t>
  </si>
  <si>
    <t>EYLÜL 2008</t>
  </si>
  <si>
    <t>EYLÜL 2009</t>
  </si>
  <si>
    <t>2008             EYLÜL</t>
  </si>
  <si>
    <t>2009        EYLÜL</t>
  </si>
  <si>
    <t>____________</t>
  </si>
  <si>
    <t>___________</t>
  </si>
  <si>
    <t>2009 EYLÜL AYI ÖDENEN TEMETTÜ</t>
  </si>
  <si>
    <t>2009 EYLÜL ÖDENEN HASILAT PAYLARI</t>
  </si>
  <si>
    <t>31.12.2009-30.09.2009</t>
  </si>
  <si>
    <t>BORÇ TÜRLERİ</t>
  </si>
  <si>
    <t>TÜMÜ (Bin TL)</t>
  </si>
  <si>
    <t>ALACAK TÜRLERİ</t>
  </si>
  <si>
    <t xml:space="preserve">   I. HAZİNE</t>
  </si>
  <si>
    <t xml:space="preserve">      a. Temettü</t>
  </si>
  <si>
    <t xml:space="preserve">      a. Görev zararı</t>
  </si>
  <si>
    <t xml:space="preserve">      b. Diğer</t>
  </si>
  <si>
    <t xml:space="preserve">      b. Temettü</t>
  </si>
  <si>
    <t xml:space="preserve">  II. YURT DIŞI KREDİ BORÇLARI</t>
  </si>
  <si>
    <t xml:space="preserve">      c. Diğer</t>
  </si>
  <si>
    <t xml:space="preserve">      a. Hazine Devirli</t>
  </si>
  <si>
    <t xml:space="preserve">  II. YURT DIŞI ALACAKLAR</t>
  </si>
  <si>
    <t xml:space="preserve">         aa. Anapara</t>
  </si>
  <si>
    <t xml:space="preserve">         ab. Faiz</t>
  </si>
  <si>
    <t xml:space="preserve">      b. Hazine Garantili</t>
  </si>
  <si>
    <t xml:space="preserve">         ba. Anapara</t>
  </si>
  <si>
    <t xml:space="preserve">         bb. Faiz</t>
  </si>
  <si>
    <t xml:space="preserve">         ca. Anapara</t>
  </si>
  <si>
    <t xml:space="preserve">         cb. Faiz</t>
  </si>
  <si>
    <t xml:space="preserve"> III. VERGİ BORÇLARI </t>
  </si>
  <si>
    <t xml:space="preserve">        a. Anapara</t>
  </si>
  <si>
    <t xml:space="preserve"> III. VERGİ ALACAKLARI</t>
  </si>
  <si>
    <t xml:space="preserve">        b. Faiz</t>
  </si>
  <si>
    <t xml:space="preserve">  IV. KİT'LERDEN ALACAKLAR</t>
  </si>
  <si>
    <t xml:space="preserve">        c. Gecikme Zammı vb.</t>
  </si>
  <si>
    <t xml:space="preserve">      a. </t>
  </si>
  <si>
    <t xml:space="preserve">  IV. KİT'LERE BORÇLAR </t>
  </si>
  <si>
    <t xml:space="preserve">      b. </t>
  </si>
  <si>
    <t xml:space="preserve">      a. TEDAŞ</t>
  </si>
  <si>
    <t xml:space="preserve">      c. </t>
  </si>
  <si>
    <t xml:space="preserve">      d. </t>
  </si>
  <si>
    <t xml:space="preserve">      e. </t>
  </si>
  <si>
    <t xml:space="preserve">   V. ÖZELLEŞTİRME KAP. KİT'LERDEN</t>
  </si>
  <si>
    <t xml:space="preserve">      a.  TDİ A.Ş.</t>
  </si>
  <si>
    <t xml:space="preserve">   V. ÖZELLEŞTİRME KAP. KİT'LERE</t>
  </si>
  <si>
    <t xml:space="preserve">      b.</t>
  </si>
  <si>
    <t xml:space="preserve">      a. TDİ.A.Ş.</t>
  </si>
  <si>
    <t xml:space="preserve">  VI. RESMİ DAİRELERDEN ALACAKLAR </t>
  </si>
  <si>
    <t xml:space="preserve">      a. Fon idarelerinden alacaklar</t>
  </si>
  <si>
    <t xml:space="preserve">  VI. RESMİ DAİRELERE BORÇLAR </t>
  </si>
  <si>
    <t xml:space="preserve">         aa. DFİF </t>
  </si>
  <si>
    <t xml:space="preserve">      a. Fon idarelerine borçlar</t>
  </si>
  <si>
    <t xml:space="preserve">         ab. GDF</t>
  </si>
  <si>
    <t xml:space="preserve">         ac.  </t>
  </si>
  <si>
    <t xml:space="preserve">         ab.</t>
  </si>
  <si>
    <t xml:space="preserve">      b. Belediyeler</t>
  </si>
  <si>
    <t xml:space="preserve">      c. Sosyal Güvenlik Kurumları</t>
  </si>
  <si>
    <t xml:space="preserve">         ca. Sosyal Sigortalar Kurumu</t>
  </si>
  <si>
    <t xml:space="preserve">         cb. TC Emekli Sandığı</t>
  </si>
  <si>
    <t xml:space="preserve">         cc. Diğer Sos. Güv. Kuruluşları</t>
  </si>
  <si>
    <t xml:space="preserve">      d. Diğer Resmi Daireler</t>
  </si>
  <si>
    <t xml:space="preserve"> VII. BANKALARDAN ALACAKLAR </t>
  </si>
  <si>
    <t xml:space="preserve">      a. TC Merkez Bankası</t>
  </si>
  <si>
    <t xml:space="preserve"> VII. BANKALARA BORÇLAR </t>
  </si>
  <si>
    <t xml:space="preserve">      b. Eximbank</t>
  </si>
  <si>
    <t xml:space="preserve">      c. Ticari Bankalar</t>
  </si>
  <si>
    <t xml:space="preserve">         ca. Kamu Sermayeli Bankalar</t>
  </si>
  <si>
    <t xml:space="preserve">         cb. Özel Bankalar  </t>
  </si>
  <si>
    <t>VIII. GERÇEK VE TÜZEL KİŞİLER</t>
  </si>
  <si>
    <t xml:space="preserve">      a. Üreticiler (Çiftçiler)</t>
  </si>
  <si>
    <t xml:space="preserve">      b. Personel</t>
  </si>
  <si>
    <t xml:space="preserve">  IX. DİĞER</t>
  </si>
  <si>
    <t>T O P L A M    A L A C A K L A R</t>
  </si>
  <si>
    <t>T O P L A M    B O R Ç L A R</t>
  </si>
  <si>
    <t>2009 EYLÜL AYI KESİN BORÇ  TABLOSU (1 / 2)</t>
  </si>
  <si>
    <t>2009 EYLÜL AYI KESİN ALACAK TABLOSU (2/2)</t>
  </si>
</sst>
</file>

<file path=xl/styles.xml><?xml version="1.0" encoding="utf-8"?>
<styleSheet xmlns="http://schemas.openxmlformats.org/spreadsheetml/2006/main">
  <numFmts count="1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;[Red]\(#,##0\)"/>
    <numFmt numFmtId="165" formatCode="#,##0_);\(#,##0\)"/>
    <numFmt numFmtId="166" formatCode="General_)"/>
    <numFmt numFmtId="167" formatCode="#,##0.00_);[Red]\(#,##0.00\)"/>
    <numFmt numFmtId="168" formatCode="#,##0.00\);[Red]\(#,##0.00\)"/>
    <numFmt numFmtId="169" formatCode="0.0%"/>
    <numFmt numFmtId="170" formatCode="\ \ \ @"/>
    <numFmt numFmtId="171" formatCode="#,##0.000"/>
  </numFmts>
  <fonts count="39">
    <font>
      <sz val="10"/>
      <name val="Arial Tur"/>
      <family val="0"/>
    </font>
    <font>
      <b/>
      <sz val="10"/>
      <name val="Arial Tur"/>
      <family val="2"/>
    </font>
    <font>
      <b/>
      <sz val="12"/>
      <name val="Arial Tur"/>
      <family val="2"/>
    </font>
    <font>
      <b/>
      <sz val="10"/>
      <name val="Arial"/>
      <family val="2"/>
    </font>
    <font>
      <sz val="8"/>
      <name val="Arial"/>
      <family val="0"/>
    </font>
    <font>
      <sz val="8"/>
      <name val="Arial Tur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Arial Black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6"/>
      <name val="Arial Black"/>
      <family val="2"/>
    </font>
    <font>
      <sz val="14"/>
      <name val="Arial Tur"/>
      <family val="2"/>
    </font>
    <font>
      <b/>
      <sz val="14"/>
      <name val="Arial Tur"/>
      <family val="2"/>
    </font>
    <font>
      <b/>
      <sz val="14"/>
      <name val="Arial Black"/>
      <family val="2"/>
    </font>
    <font>
      <b/>
      <u val="single"/>
      <sz val="14"/>
      <name val="Arial Black"/>
      <family val="2"/>
    </font>
    <font>
      <u val="single"/>
      <sz val="8"/>
      <color indexed="36"/>
      <name val="Arial"/>
      <family val="0"/>
    </font>
    <font>
      <u val="single"/>
      <sz val="8"/>
      <color indexed="12"/>
      <name val="Arial"/>
      <family val="0"/>
    </font>
    <font>
      <sz val="10"/>
      <name val="MS Sans Serif"/>
      <family val="0"/>
    </font>
    <font>
      <sz val="8"/>
      <name val="MS Sans Serif"/>
      <family val="0"/>
    </font>
    <font>
      <b/>
      <sz val="1.25"/>
      <name val="Arial Black"/>
      <family val="2"/>
    </font>
    <font>
      <sz val="1"/>
      <name val="Arial Tur"/>
      <family val="2"/>
    </font>
    <font>
      <b/>
      <sz val="1"/>
      <name val="Arial Tur"/>
      <family val="2"/>
    </font>
    <font>
      <b/>
      <sz val="1.5"/>
      <name val="Arial Black"/>
      <family val="2"/>
    </font>
    <font>
      <sz val="10"/>
      <name val="Arial"/>
      <family val="0"/>
    </font>
    <font>
      <sz val="10"/>
      <name val="Geneva"/>
      <family val="0"/>
    </font>
    <font>
      <sz val="16"/>
      <name val="Arial Tur"/>
      <family val="0"/>
    </font>
    <font>
      <b/>
      <sz val="16"/>
      <name val="Arial Tur"/>
      <family val="0"/>
    </font>
    <font>
      <sz val="8"/>
      <name val="Times New Roman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8"/>
      <name val="Arial Tur"/>
      <family val="2"/>
    </font>
    <font>
      <sz val="18"/>
      <name val="Times New Roman"/>
      <family val="0"/>
    </font>
    <font>
      <sz val="12"/>
      <name val="Arial Tur"/>
      <family val="2"/>
    </font>
    <font>
      <b/>
      <sz val="13"/>
      <name val="Arial Tur"/>
      <family val="2"/>
    </font>
  </fonts>
  <fills count="10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51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thick"/>
      <bottom style="thick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>
        <color indexed="22"/>
      </bottom>
    </border>
    <border>
      <left style="thin"/>
      <right>
        <color indexed="63"/>
      </right>
      <top style="hair">
        <color indexed="22"/>
      </top>
      <bottom style="hair">
        <color indexed="22"/>
      </bottom>
    </border>
    <border>
      <left style="thin"/>
      <right style="thin"/>
      <top style="hair">
        <color indexed="22"/>
      </top>
      <bottom>
        <color indexed="63"/>
      </bottom>
    </border>
    <border>
      <left style="thin"/>
      <right style="thin"/>
      <top style="hair">
        <color indexed="22"/>
      </top>
      <bottom style="thin"/>
    </border>
    <border>
      <left style="thin"/>
      <right style="thin"/>
      <top style="thin"/>
      <bottom style="hair">
        <color indexed="22"/>
      </bottom>
    </border>
    <border>
      <left style="thin"/>
      <right style="thin"/>
      <top style="hair">
        <color indexed="22"/>
      </top>
      <bottom style="hair">
        <color indexed="22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ont="0" applyBorder="0" applyAlignment="0"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3" fontId="27" fillId="0" borderId="0">
      <alignment/>
      <protection/>
    </xf>
    <xf numFmtId="0" fontId="27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26" fillId="0" borderId="0">
      <alignment/>
      <protection/>
    </xf>
    <xf numFmtId="0" fontId="3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3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0" fillId="0" borderId="5" xfId="0" applyBorder="1" applyAlignment="1">
      <alignment/>
    </xf>
    <xf numFmtId="4" fontId="0" fillId="0" borderId="6" xfId="0" applyNumberFormat="1" applyBorder="1" applyAlignment="1">
      <alignment/>
    </xf>
    <xf numFmtId="0" fontId="1" fillId="0" borderId="7" xfId="0" applyFont="1" applyBorder="1" applyAlignment="1">
      <alignment/>
    </xf>
    <xf numFmtId="0" fontId="0" fillId="0" borderId="8" xfId="0" applyBorder="1" applyAlignment="1">
      <alignment/>
    </xf>
    <xf numFmtId="4" fontId="0" fillId="0" borderId="9" xfId="0" applyNumberFormat="1" applyBorder="1" applyAlignment="1">
      <alignment/>
    </xf>
    <xf numFmtId="0" fontId="1" fillId="0" borderId="7" xfId="0" applyFont="1" applyBorder="1" applyAlignment="1">
      <alignment horizontal="center"/>
    </xf>
    <xf numFmtId="4" fontId="0" fillId="0" borderId="9" xfId="0" applyNumberFormat="1" applyBorder="1" applyAlignment="1" quotePrefix="1">
      <alignment/>
    </xf>
    <xf numFmtId="0" fontId="1" fillId="0" borderId="7" xfId="0" applyFont="1" applyBorder="1" applyAlignment="1">
      <alignment horizontal="right"/>
    </xf>
    <xf numFmtId="0" fontId="1" fillId="0" borderId="8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3" fillId="0" borderId="0" xfId="22" applyFont="1" applyAlignment="1">
      <alignment vertical="center"/>
      <protection/>
    </xf>
    <xf numFmtId="164" fontId="6" fillId="0" borderId="0" xfId="0" applyNumberFormat="1" applyFont="1" applyAlignment="1" quotePrefix="1">
      <alignment horizontal="left"/>
    </xf>
    <xf numFmtId="164" fontId="7" fillId="0" borderId="0" xfId="0" applyNumberFormat="1" applyFont="1" applyAlignment="1">
      <alignment/>
    </xf>
    <xf numFmtId="164" fontId="6" fillId="0" borderId="0" xfId="0" applyNumberFormat="1" applyFont="1" applyAlignment="1" quotePrefix="1">
      <alignment horizontal="center"/>
    </xf>
    <xf numFmtId="164" fontId="7" fillId="0" borderId="0" xfId="0" applyNumberFormat="1" applyFont="1" applyAlignment="1">
      <alignment vertical="center"/>
    </xf>
    <xf numFmtId="164" fontId="6" fillId="0" borderId="0" xfId="0" applyNumberFormat="1" applyFont="1" applyAlignment="1" quotePrefix="1">
      <alignment horizontal="center" vertical="center"/>
    </xf>
    <xf numFmtId="164" fontId="6" fillId="0" borderId="0" xfId="0" applyNumberFormat="1" applyFont="1" applyAlignment="1">
      <alignment/>
    </xf>
    <xf numFmtId="164" fontId="6" fillId="0" borderId="0" xfId="0" applyNumberFormat="1" applyFont="1" applyAlignment="1">
      <alignment horizontal="centerContinuous"/>
    </xf>
    <xf numFmtId="164" fontId="6" fillId="0" borderId="0" xfId="0" applyNumberFormat="1" applyFont="1" applyAlignment="1">
      <alignment horizontal="centerContinuous" vertical="center"/>
    </xf>
    <xf numFmtId="164" fontId="6" fillId="0" borderId="0" xfId="0" applyNumberFormat="1" applyFont="1" applyAlignment="1">
      <alignment horizontal="center" vertical="center"/>
    </xf>
    <xf numFmtId="164" fontId="6" fillId="0" borderId="12" xfId="0" applyNumberFormat="1" applyFont="1" applyBorder="1" applyAlignment="1">
      <alignment/>
    </xf>
    <xf numFmtId="164" fontId="6" fillId="0" borderId="13" xfId="0" applyNumberFormat="1" applyFont="1" applyBorder="1" applyAlignment="1">
      <alignment/>
    </xf>
    <xf numFmtId="164" fontId="10" fillId="0" borderId="14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10" fillId="0" borderId="0" xfId="0" applyNumberFormat="1" applyFont="1" applyBorder="1" applyAlignment="1" quotePrefix="1">
      <alignment horizontal="left"/>
    </xf>
    <xf numFmtId="164" fontId="6" fillId="0" borderId="14" xfId="0" applyNumberFormat="1" applyFont="1" applyBorder="1" applyAlignment="1">
      <alignment/>
    </xf>
    <xf numFmtId="164" fontId="10" fillId="0" borderId="0" xfId="0" applyNumberFormat="1" applyFont="1" applyBorder="1" applyAlignment="1">
      <alignment vertical="center"/>
    </xf>
    <xf numFmtId="164" fontId="10" fillId="0" borderId="0" xfId="0" applyNumberFormat="1" applyFont="1" applyAlignment="1">
      <alignment/>
    </xf>
    <xf numFmtId="164" fontId="6" fillId="0" borderId="10" xfId="0" applyNumberFormat="1" applyFont="1" applyBorder="1" applyAlignment="1">
      <alignment/>
    </xf>
    <xf numFmtId="164" fontId="10" fillId="0" borderId="15" xfId="0" applyNumberFormat="1" applyFont="1" applyBorder="1" applyAlignment="1">
      <alignment/>
    </xf>
    <xf numFmtId="0" fontId="13" fillId="0" borderId="0" xfId="0" applyFont="1" applyAlignment="1">
      <alignment horizontal="centerContinuous" vertical="top"/>
    </xf>
    <xf numFmtId="0" fontId="14" fillId="0" borderId="0" xfId="0" applyFont="1" applyAlignment="1">
      <alignment horizontal="centerContinuous" vertical="top"/>
    </xf>
    <xf numFmtId="0" fontId="14" fillId="0" borderId="0" xfId="0" applyFont="1" applyAlignment="1">
      <alignment horizontal="centerContinuous" vertical="center"/>
    </xf>
    <xf numFmtId="0" fontId="0" fillId="0" borderId="0" xfId="0" applyFont="1" applyBorder="1" applyAlignment="1">
      <alignment vertical="center"/>
    </xf>
    <xf numFmtId="0" fontId="15" fillId="0" borderId="0" xfId="0" applyFont="1" applyBorder="1" applyAlignment="1">
      <alignment horizontal="centerContinuous" vertical="center"/>
    </xf>
    <xf numFmtId="0" fontId="15" fillId="0" borderId="0" xfId="0" applyFont="1" applyBorder="1" applyAlignment="1" quotePrefix="1">
      <alignment horizontal="center" vertical="center"/>
    </xf>
    <xf numFmtId="0" fontId="15" fillId="0" borderId="0" xfId="0" applyFont="1" applyBorder="1" applyAlignment="1">
      <alignment horizontal="center" vertical="center"/>
    </xf>
    <xf numFmtId="17" fontId="17" fillId="0" borderId="0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5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vertical="center"/>
    </xf>
    <xf numFmtId="2" fontId="15" fillId="0" borderId="0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/>
    </xf>
    <xf numFmtId="0" fontId="1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vertical="center"/>
    </xf>
    <xf numFmtId="2" fontId="14" fillId="0" borderId="2" xfId="0" applyNumberFormat="1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center" vertical="center"/>
    </xf>
    <xf numFmtId="0" fontId="15" fillId="0" borderId="2" xfId="0" applyFont="1" applyBorder="1" applyAlignment="1">
      <alignment vertical="center"/>
    </xf>
    <xf numFmtId="0" fontId="14" fillId="0" borderId="16" xfId="0" applyFont="1" applyBorder="1" applyAlignment="1">
      <alignment vertical="center"/>
    </xf>
    <xf numFmtId="0" fontId="14" fillId="0" borderId="3" xfId="0" applyFont="1" applyBorder="1" applyAlignment="1">
      <alignment vertical="top"/>
    </xf>
    <xf numFmtId="0" fontId="1" fillId="0" borderId="0" xfId="0" applyFont="1" applyBorder="1" applyAlignment="1">
      <alignment vertical="top"/>
    </xf>
    <xf numFmtId="2" fontId="15" fillId="0" borderId="0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14" fillId="0" borderId="3" xfId="0" applyFont="1" applyBorder="1" applyAlignment="1">
      <alignment vertical="center"/>
    </xf>
    <xf numFmtId="0" fontId="15" fillId="0" borderId="3" xfId="0" applyFont="1" applyBorder="1" applyAlignment="1" quotePrefix="1">
      <alignment horizontal="left" vertical="center"/>
    </xf>
    <xf numFmtId="0" fontId="14" fillId="0" borderId="3" xfId="0" applyFont="1" applyBorder="1" applyAlignment="1" quotePrefix="1">
      <alignment horizontal="center" vertical="center"/>
    </xf>
    <xf numFmtId="0" fontId="14" fillId="0" borderId="2" xfId="0" applyFont="1" applyBorder="1" applyAlignment="1">
      <alignment horizontal="left" vertical="center"/>
    </xf>
    <xf numFmtId="0" fontId="0" fillId="0" borderId="3" xfId="0" applyBorder="1" applyAlignment="1">
      <alignment vertical="center"/>
    </xf>
    <xf numFmtId="0" fontId="1" fillId="0" borderId="2" xfId="0" applyFont="1" applyBorder="1" applyAlignment="1">
      <alignment vertical="center"/>
    </xf>
    <xf numFmtId="0" fontId="0" fillId="0" borderId="0" xfId="0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24" applyFont="1">
      <alignment/>
      <protection/>
    </xf>
    <xf numFmtId="4" fontId="11" fillId="2" borderId="17" xfId="0" applyNumberFormat="1" applyFont="1" applyFill="1" applyBorder="1" applyAlignment="1">
      <alignment vertical="center"/>
    </xf>
    <xf numFmtId="4" fontId="11" fillId="2" borderId="18" xfId="0" applyNumberFormat="1" applyFont="1" applyFill="1" applyBorder="1" applyAlignment="1">
      <alignment vertical="center"/>
    </xf>
    <xf numFmtId="4" fontId="11" fillId="2" borderId="19" xfId="0" applyNumberFormat="1" applyFont="1" applyFill="1" applyBorder="1" applyAlignment="1">
      <alignment vertical="center"/>
    </xf>
    <xf numFmtId="4" fontId="11" fillId="2" borderId="20" xfId="0" applyNumberFormat="1" applyFont="1" applyFill="1" applyBorder="1" applyAlignment="1">
      <alignment vertical="center"/>
    </xf>
    <xf numFmtId="4" fontId="11" fillId="2" borderId="20" xfId="0" applyNumberFormat="1" applyFont="1" applyFill="1" applyBorder="1" applyAlignment="1">
      <alignment horizontal="centerContinuous" vertical="center"/>
    </xf>
    <xf numFmtId="168" fontId="11" fillId="2" borderId="20" xfId="0" applyNumberFormat="1" applyFont="1" applyFill="1" applyBorder="1" applyAlignment="1">
      <alignment vertical="center"/>
    </xf>
    <xf numFmtId="4" fontId="12" fillId="2" borderId="21" xfId="0" applyNumberFormat="1" applyFont="1" applyFill="1" applyBorder="1" applyAlignment="1">
      <alignment vertical="center"/>
    </xf>
    <xf numFmtId="4" fontId="11" fillId="2" borderId="17" xfId="0" applyNumberFormat="1" applyFont="1" applyFill="1" applyBorder="1" applyAlignment="1">
      <alignment/>
    </xf>
    <xf numFmtId="4" fontId="11" fillId="2" borderId="18" xfId="0" applyNumberFormat="1" applyFont="1" applyFill="1" applyBorder="1" applyAlignment="1">
      <alignment/>
    </xf>
    <xf numFmtId="4" fontId="11" fillId="2" borderId="22" xfId="0" applyNumberFormat="1" applyFont="1" applyFill="1" applyBorder="1" applyAlignment="1">
      <alignment vertical="center"/>
    </xf>
    <xf numFmtId="4" fontId="11" fillId="2" borderId="23" xfId="0" applyNumberFormat="1" applyFont="1" applyFill="1" applyBorder="1" applyAlignment="1">
      <alignment vertical="center"/>
    </xf>
    <xf numFmtId="4" fontId="11" fillId="2" borderId="24" xfId="0" applyNumberFormat="1" applyFont="1" applyFill="1" applyBorder="1" applyAlignment="1">
      <alignment vertical="center"/>
    </xf>
    <xf numFmtId="4" fontId="12" fillId="2" borderId="25" xfId="0" applyNumberFormat="1" applyFont="1" applyFill="1" applyBorder="1" applyAlignment="1">
      <alignment vertical="center"/>
    </xf>
    <xf numFmtId="4" fontId="11" fillId="2" borderId="26" xfId="0" applyNumberFormat="1" applyFont="1" applyFill="1" applyBorder="1" applyAlignment="1">
      <alignment vertical="center"/>
    </xf>
    <xf numFmtId="4" fontId="11" fillId="2" borderId="27" xfId="0" applyNumberFormat="1" applyFont="1" applyFill="1" applyBorder="1" applyAlignment="1">
      <alignment vertical="center"/>
    </xf>
    <xf numFmtId="4" fontId="11" fillId="2" borderId="27" xfId="0" applyNumberFormat="1" applyFont="1" applyFill="1" applyBorder="1" applyAlignment="1">
      <alignment horizontal="centerContinuous" vertical="center"/>
    </xf>
    <xf numFmtId="168" fontId="11" fillId="2" borderId="27" xfId="0" applyNumberFormat="1" applyFont="1" applyFill="1" applyBorder="1" applyAlignment="1">
      <alignment vertical="center"/>
    </xf>
    <xf numFmtId="4" fontId="11" fillId="2" borderId="19" xfId="0" applyNumberFormat="1" applyFont="1" applyFill="1" applyBorder="1" applyAlignment="1">
      <alignment horizontal="right" vertical="center"/>
    </xf>
    <xf numFmtId="4" fontId="12" fillId="2" borderId="23" xfId="0" applyNumberFormat="1" applyFont="1" applyFill="1" applyBorder="1" applyAlignment="1">
      <alignment vertical="center"/>
    </xf>
    <xf numFmtId="4" fontId="11" fillId="2" borderId="27" xfId="0" applyNumberFormat="1" applyFont="1" applyFill="1" applyBorder="1" applyAlignment="1">
      <alignment horizontal="right" vertical="center"/>
    </xf>
    <xf numFmtId="4" fontId="11" fillId="2" borderId="20" xfId="0" applyNumberFormat="1" applyFont="1" applyFill="1" applyBorder="1" applyAlignment="1">
      <alignment horizontal="right" vertical="center"/>
    </xf>
    <xf numFmtId="4" fontId="11" fillId="2" borderId="28" xfId="0" applyNumberFormat="1" applyFont="1" applyFill="1" applyBorder="1" applyAlignment="1">
      <alignment vertical="center"/>
    </xf>
    <xf numFmtId="4" fontId="11" fillId="2" borderId="29" xfId="0" applyNumberFormat="1" applyFont="1" applyFill="1" applyBorder="1" applyAlignment="1">
      <alignment horizontal="right" vertical="center"/>
    </xf>
    <xf numFmtId="4" fontId="11" fillId="2" borderId="26" xfId="0" applyNumberFormat="1" applyFont="1" applyFill="1" applyBorder="1" applyAlignment="1">
      <alignment horizontal="right" vertical="center"/>
    </xf>
    <xf numFmtId="4" fontId="12" fillId="2" borderId="26" xfId="0" applyNumberFormat="1" applyFont="1" applyFill="1" applyBorder="1" applyAlignment="1">
      <alignment vertical="center"/>
    </xf>
    <xf numFmtId="4" fontId="12" fillId="2" borderId="19" xfId="0" applyNumberFormat="1" applyFont="1" applyFill="1" applyBorder="1" applyAlignment="1">
      <alignment horizontal="right" vertical="center"/>
    </xf>
    <xf numFmtId="4" fontId="12" fillId="2" borderId="22" xfId="0" applyNumberFormat="1" applyFont="1" applyFill="1" applyBorder="1" applyAlignment="1">
      <alignment vertical="center"/>
    </xf>
    <xf numFmtId="4" fontId="11" fillId="2" borderId="30" xfId="0" applyNumberFormat="1" applyFont="1" applyFill="1" applyBorder="1" applyAlignment="1">
      <alignment vertical="center"/>
    </xf>
    <xf numFmtId="0" fontId="8" fillId="3" borderId="31" xfId="0" applyFont="1" applyFill="1" applyBorder="1" applyAlignment="1">
      <alignment horizontal="center" vertical="center"/>
    </xf>
    <xf numFmtId="4" fontId="14" fillId="3" borderId="1" xfId="0" applyNumberFormat="1" applyFont="1" applyFill="1" applyBorder="1" applyAlignment="1">
      <alignment vertical="center"/>
    </xf>
    <xf numFmtId="4" fontId="14" fillId="3" borderId="2" xfId="0" applyNumberFormat="1" applyFont="1" applyFill="1" applyBorder="1" applyAlignment="1">
      <alignment vertical="center"/>
    </xf>
    <xf numFmtId="4" fontId="15" fillId="3" borderId="2" xfId="0" applyNumberFormat="1" applyFont="1" applyFill="1" applyBorder="1" applyAlignment="1">
      <alignment horizontal="right" vertical="center"/>
    </xf>
    <xf numFmtId="4" fontId="15" fillId="3" borderId="2" xfId="0" applyNumberFormat="1" applyFont="1" applyFill="1" applyBorder="1" applyAlignment="1" quotePrefix="1">
      <alignment horizontal="right"/>
    </xf>
    <xf numFmtId="4" fontId="14" fillId="3" borderId="16" xfId="0" applyNumberFormat="1" applyFont="1" applyFill="1" applyBorder="1" applyAlignment="1">
      <alignment vertical="center"/>
    </xf>
    <xf numFmtId="4" fontId="15" fillId="3" borderId="2" xfId="0" applyNumberFormat="1" applyFont="1" applyFill="1" applyBorder="1" applyAlignment="1">
      <alignment vertical="center"/>
    </xf>
    <xf numFmtId="4" fontId="15" fillId="3" borderId="3" xfId="0" applyNumberFormat="1" applyFont="1" applyFill="1" applyBorder="1" applyAlignment="1">
      <alignment horizontal="right" vertical="top"/>
    </xf>
    <xf numFmtId="4" fontId="15" fillId="3" borderId="1" xfId="0" applyNumberFormat="1" applyFont="1" applyFill="1" applyBorder="1" applyAlignment="1">
      <alignment vertical="center"/>
    </xf>
    <xf numFmtId="4" fontId="15" fillId="3" borderId="16" xfId="0" applyNumberFormat="1" applyFont="1" applyFill="1" applyBorder="1" applyAlignment="1">
      <alignment vertical="center"/>
    </xf>
    <xf numFmtId="4" fontId="15" fillId="3" borderId="3" xfId="0" applyNumberFormat="1" applyFont="1" applyFill="1" applyBorder="1" applyAlignment="1">
      <alignment vertical="center"/>
    </xf>
    <xf numFmtId="4" fontId="15" fillId="3" borderId="2" xfId="0" applyNumberFormat="1" applyFont="1" applyFill="1" applyBorder="1" applyAlignment="1" quotePrefix="1">
      <alignment horizontal="right" vertical="center"/>
    </xf>
    <xf numFmtId="4" fontId="15" fillId="3" borderId="3" xfId="0" applyNumberFormat="1" applyFont="1" applyFill="1" applyBorder="1" applyAlignment="1">
      <alignment horizontal="right" vertical="center"/>
    </xf>
    <xf numFmtId="4" fontId="1" fillId="3" borderId="3" xfId="0" applyNumberFormat="1" applyFont="1" applyFill="1" applyBorder="1" applyAlignment="1">
      <alignment vertical="center"/>
    </xf>
    <xf numFmtId="2" fontId="15" fillId="4" borderId="2" xfId="0" applyNumberFormat="1" applyFont="1" applyFill="1" applyBorder="1" applyAlignment="1">
      <alignment horizontal="center" vertical="center"/>
    </xf>
    <xf numFmtId="2" fontId="15" fillId="4" borderId="3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 vertical="center"/>
    </xf>
    <xf numFmtId="2" fontId="15" fillId="2" borderId="2" xfId="0" applyNumberFormat="1" applyFont="1" applyFill="1" applyBorder="1" applyAlignment="1">
      <alignment horizontal="center"/>
    </xf>
    <xf numFmtId="2" fontId="14" fillId="2" borderId="16" xfId="0" applyNumberFormat="1" applyFont="1" applyFill="1" applyBorder="1" applyAlignment="1">
      <alignment horizontal="center" vertical="center"/>
    </xf>
    <xf numFmtId="2" fontId="14" fillId="2" borderId="2" xfId="0" applyNumberFormat="1" applyFont="1" applyFill="1" applyBorder="1" applyAlignment="1">
      <alignment horizontal="center" vertical="center"/>
    </xf>
    <xf numFmtId="2" fontId="15" fillId="2" borderId="3" xfId="0" applyNumberFormat="1" applyFont="1" applyFill="1" applyBorder="1" applyAlignment="1">
      <alignment horizontal="center" vertical="top"/>
    </xf>
    <xf numFmtId="2" fontId="15" fillId="2" borderId="1" xfId="0" applyNumberFormat="1" applyFont="1" applyFill="1" applyBorder="1" applyAlignment="1">
      <alignment horizontal="center" vertical="center"/>
    </xf>
    <xf numFmtId="2" fontId="15" fillId="2" borderId="16" xfId="0" applyNumberFormat="1" applyFont="1" applyFill="1" applyBorder="1" applyAlignment="1">
      <alignment horizontal="center" vertical="center"/>
    </xf>
    <xf numFmtId="2" fontId="15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vertical="center"/>
    </xf>
    <xf numFmtId="0" fontId="14" fillId="0" borderId="32" xfId="0" applyFont="1" applyFill="1" applyBorder="1" applyAlignment="1">
      <alignment vertical="center"/>
    </xf>
    <xf numFmtId="4" fontId="15" fillId="0" borderId="32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2" fontId="15" fillId="0" borderId="32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14" fillId="0" borderId="13" xfId="0" applyFont="1" applyFill="1" applyBorder="1" applyAlignment="1">
      <alignment vertical="center"/>
    </xf>
    <xf numFmtId="4" fontId="15" fillId="0" borderId="0" xfId="0" applyNumberFormat="1" applyFont="1" applyFill="1" applyBorder="1" applyAlignment="1">
      <alignment vertical="center"/>
    </xf>
    <xf numFmtId="2" fontId="15" fillId="0" borderId="13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center"/>
    </xf>
    <xf numFmtId="0" fontId="14" fillId="0" borderId="15" xfId="0" applyFont="1" applyFill="1" applyBorder="1" applyAlignment="1">
      <alignment vertical="center"/>
    </xf>
    <xf numFmtId="2" fontId="15" fillId="0" borderId="15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vertical="center"/>
    </xf>
    <xf numFmtId="4" fontId="14" fillId="0" borderId="32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2" fontId="14" fillId="0" borderId="32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14" fontId="1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33" xfId="0" applyFont="1" applyFill="1" applyBorder="1" applyAlignment="1">
      <alignment vertical="center"/>
    </xf>
    <xf numFmtId="0" fontId="28" fillId="0" borderId="0" xfId="0" applyFont="1" applyAlignment="1">
      <alignment/>
    </xf>
    <xf numFmtId="0" fontId="28" fillId="0" borderId="0" xfId="0" applyFont="1" applyFill="1" applyAlignment="1">
      <alignment/>
    </xf>
    <xf numFmtId="0" fontId="28" fillId="0" borderId="0" xfId="0" applyFont="1" applyAlignment="1">
      <alignment vertical="top"/>
    </xf>
    <xf numFmtId="0" fontId="29" fillId="0" borderId="0" xfId="0" applyFont="1" applyAlignment="1">
      <alignment/>
    </xf>
    <xf numFmtId="3" fontId="31" fillId="5" borderId="0" xfId="20" applyFont="1" applyFill="1" applyAlignment="1" applyProtection="1">
      <alignment horizontal="left" vertical="center"/>
      <protection/>
    </xf>
    <xf numFmtId="3" fontId="32" fillId="5" borderId="0" xfId="20" applyFont="1" applyFill="1" applyAlignment="1" applyProtection="1">
      <alignment horizontal="centerContinuous" vertical="center"/>
      <protection/>
    </xf>
    <xf numFmtId="3" fontId="31" fillId="0" borderId="34" xfId="20" applyFont="1" applyFill="1" applyBorder="1" applyAlignment="1" applyProtection="1">
      <alignment horizontal="left" vertical="center" wrapText="1"/>
      <protection/>
    </xf>
    <xf numFmtId="3" fontId="31" fillId="0" borderId="35" xfId="20" applyFont="1" applyBorder="1" applyAlignment="1" applyProtection="1">
      <alignment vertical="center"/>
      <protection/>
    </xf>
    <xf numFmtId="3" fontId="31" fillId="0" borderId="36" xfId="20" applyFont="1" applyBorder="1" applyAlignment="1" applyProtection="1">
      <alignment horizontal="left" vertical="center" indent="1"/>
      <protection/>
    </xf>
    <xf numFmtId="3" fontId="34" fillId="0" borderId="36" xfId="20" applyFont="1" applyFill="1" applyBorder="1" applyAlignment="1" applyProtection="1">
      <alignment horizontal="left" vertical="center" indent="2"/>
      <protection/>
    </xf>
    <xf numFmtId="3" fontId="31" fillId="0" borderId="36" xfId="20" applyFont="1" applyBorder="1" applyAlignment="1" applyProtection="1">
      <alignment horizontal="left" vertical="center" indent="1"/>
      <protection/>
    </xf>
    <xf numFmtId="3" fontId="31" fillId="0" borderId="36" xfId="20" applyFont="1" applyBorder="1" applyAlignment="1" applyProtection="1">
      <alignment vertical="center"/>
      <protection/>
    </xf>
    <xf numFmtId="3" fontId="34" fillId="0" borderId="36" xfId="20" applyFont="1" applyBorder="1" applyAlignment="1" applyProtection="1">
      <alignment horizontal="left" vertical="center" indent="1"/>
      <protection/>
    </xf>
    <xf numFmtId="3" fontId="34" fillId="0" borderId="36" xfId="20" applyFont="1" applyBorder="1" applyAlignment="1" applyProtection="1">
      <alignment horizontal="left" vertical="center" indent="2"/>
      <protection/>
    </xf>
    <xf numFmtId="4" fontId="0" fillId="6" borderId="6" xfId="0" applyNumberFormat="1" applyFill="1" applyBorder="1" applyAlignment="1" quotePrefix="1">
      <alignment/>
    </xf>
    <xf numFmtId="4" fontId="0" fillId="6" borderId="9" xfId="0" applyNumberFormat="1" applyFill="1" applyBorder="1" applyAlignment="1">
      <alignment/>
    </xf>
    <xf numFmtId="4" fontId="0" fillId="6" borderId="9" xfId="0" applyNumberFormat="1" applyFill="1" applyBorder="1" applyAlignment="1" quotePrefix="1">
      <alignment/>
    </xf>
    <xf numFmtId="4" fontId="0" fillId="6" borderId="3" xfId="0" applyNumberFormat="1" applyFill="1" applyBorder="1" applyAlignment="1" quotePrefix="1">
      <alignment/>
    </xf>
    <xf numFmtId="4" fontId="0" fillId="7" borderId="6" xfId="0" applyNumberFormat="1" applyFill="1" applyBorder="1" applyAlignment="1" quotePrefix="1">
      <alignment/>
    </xf>
    <xf numFmtId="4" fontId="0" fillId="7" borderId="9" xfId="0" applyNumberFormat="1" applyFill="1" applyBorder="1" applyAlignment="1">
      <alignment/>
    </xf>
    <xf numFmtId="4" fontId="0" fillId="7" borderId="9" xfId="0" applyNumberFormat="1" applyFill="1" applyBorder="1" applyAlignment="1" quotePrefix="1">
      <alignment/>
    </xf>
    <xf numFmtId="4" fontId="0" fillId="7" borderId="3" xfId="0" applyNumberFormat="1" applyFill="1" applyBorder="1" applyAlignment="1" quotePrefix="1">
      <alignment/>
    </xf>
    <xf numFmtId="0" fontId="1" fillId="6" borderId="1" xfId="0" applyFont="1" applyFill="1" applyBorder="1" applyAlignment="1">
      <alignment horizontal="center"/>
    </xf>
    <xf numFmtId="14" fontId="1" fillId="6" borderId="2" xfId="0" applyNumberFormat="1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 vertical="center"/>
    </xf>
    <xf numFmtId="0" fontId="14" fillId="6" borderId="2" xfId="0" applyFont="1" applyFill="1" applyBorder="1" applyAlignment="1">
      <alignment horizontal="center" vertical="center"/>
    </xf>
    <xf numFmtId="2" fontId="15" fillId="6" borderId="2" xfId="0" applyNumberFormat="1" applyFont="1" applyFill="1" applyBorder="1" applyAlignment="1">
      <alignment horizontal="center" vertical="center"/>
    </xf>
    <xf numFmtId="2" fontId="15" fillId="6" borderId="2" xfId="0" applyNumberFormat="1" applyFont="1" applyFill="1" applyBorder="1" applyAlignment="1">
      <alignment horizontal="center"/>
    </xf>
    <xf numFmtId="2" fontId="14" fillId="6" borderId="2" xfId="0" applyNumberFormat="1" applyFont="1" applyFill="1" applyBorder="1" applyAlignment="1">
      <alignment horizontal="center" vertical="center"/>
    </xf>
    <xf numFmtId="2" fontId="14" fillId="6" borderId="16" xfId="0" applyNumberFormat="1" applyFont="1" applyFill="1" applyBorder="1" applyAlignment="1">
      <alignment horizontal="center" vertical="center"/>
    </xf>
    <xf numFmtId="2" fontId="15" fillId="6" borderId="3" xfId="0" applyNumberFormat="1" applyFont="1" applyFill="1" applyBorder="1" applyAlignment="1">
      <alignment horizontal="center" vertical="top"/>
    </xf>
    <xf numFmtId="2" fontId="15" fillId="6" borderId="1" xfId="0" applyNumberFormat="1" applyFont="1" applyFill="1" applyBorder="1" applyAlignment="1">
      <alignment horizontal="center" vertical="center"/>
    </xf>
    <xf numFmtId="2" fontId="15" fillId="6" borderId="16" xfId="0" applyNumberFormat="1" applyFont="1" applyFill="1" applyBorder="1" applyAlignment="1">
      <alignment horizontal="center" vertical="center"/>
    </xf>
    <xf numFmtId="2" fontId="15" fillId="6" borderId="3" xfId="0" applyNumberFormat="1" applyFont="1" applyFill="1" applyBorder="1" applyAlignment="1">
      <alignment horizontal="center" vertical="center"/>
    </xf>
    <xf numFmtId="0" fontId="1" fillId="6" borderId="3" xfId="0" applyFont="1" applyFill="1" applyBorder="1" applyAlignment="1">
      <alignment vertical="center"/>
    </xf>
    <xf numFmtId="3" fontId="31" fillId="0" borderId="37" xfId="20" applyFont="1" applyBorder="1" applyAlignment="1" applyProtection="1">
      <alignment vertical="center"/>
      <protection/>
    </xf>
    <xf numFmtId="3" fontId="31" fillId="0" borderId="38" xfId="20" applyFont="1" applyBorder="1" applyAlignment="1" applyProtection="1">
      <alignment vertical="center"/>
      <protection/>
    </xf>
    <xf numFmtId="0" fontId="31" fillId="7" borderId="34" xfId="20" applyNumberFormat="1" applyFont="1" applyFill="1" applyBorder="1" applyAlignment="1" applyProtection="1">
      <alignment horizontal="center" vertical="center" wrapText="1"/>
      <protection/>
    </xf>
    <xf numFmtId="0" fontId="31" fillId="8" borderId="34" xfId="20" applyNumberFormat="1" applyFont="1" applyFill="1" applyBorder="1" applyAlignment="1" applyProtection="1">
      <alignment horizontal="center" vertical="center" wrapText="1"/>
      <protection/>
    </xf>
    <xf numFmtId="3" fontId="31" fillId="8" borderId="39" xfId="20" applyNumberFormat="1" applyFont="1" applyFill="1" applyBorder="1" applyAlignment="1" applyProtection="1">
      <alignment vertical="center"/>
      <protection/>
    </xf>
    <xf numFmtId="3" fontId="31" fillId="8" borderId="40" xfId="20" applyNumberFormat="1" applyFont="1" applyFill="1" applyBorder="1" applyAlignment="1" applyProtection="1">
      <alignment vertical="center"/>
      <protection/>
    </xf>
    <xf numFmtId="3" fontId="31" fillId="8" borderId="37" xfId="20" applyNumberFormat="1" applyFont="1" applyFill="1" applyBorder="1" applyAlignment="1" applyProtection="1">
      <alignment vertical="center"/>
      <protection/>
    </xf>
    <xf numFmtId="3" fontId="31" fillId="8" borderId="38" xfId="20" applyNumberFormat="1" applyFont="1" applyFill="1" applyBorder="1" applyAlignment="1" applyProtection="1">
      <alignment vertical="center"/>
      <protection/>
    </xf>
    <xf numFmtId="167" fontId="0" fillId="0" borderId="9" xfId="0" applyNumberFormat="1" applyBorder="1" applyAlignment="1">
      <alignment/>
    </xf>
    <xf numFmtId="167" fontId="0" fillId="0" borderId="9" xfId="0" applyNumberFormat="1" applyBorder="1" applyAlignment="1" quotePrefix="1">
      <alignment/>
    </xf>
    <xf numFmtId="167" fontId="0" fillId="0" borderId="3" xfId="0" applyNumberFormat="1" applyBorder="1" applyAlignment="1">
      <alignment/>
    </xf>
    <xf numFmtId="0" fontId="1" fillId="0" borderId="0" xfId="0" applyFont="1" applyFill="1" applyBorder="1" applyAlignment="1">
      <alignment horizontal="right"/>
    </xf>
    <xf numFmtId="3" fontId="31" fillId="2" borderId="39" xfId="20" applyNumberFormat="1" applyFont="1" applyFill="1" applyBorder="1" applyAlignment="1" applyProtection="1">
      <alignment vertical="center"/>
      <protection/>
    </xf>
    <xf numFmtId="3" fontId="31" fillId="2" borderId="40" xfId="20" applyNumberFormat="1" applyFont="1" applyFill="1" applyBorder="1" applyAlignment="1" applyProtection="1">
      <alignment vertical="center"/>
      <protection/>
    </xf>
    <xf numFmtId="3" fontId="31" fillId="2" borderId="37" xfId="20" applyNumberFormat="1" applyFont="1" applyFill="1" applyBorder="1" applyAlignment="1" applyProtection="1">
      <alignment vertical="center"/>
      <protection/>
    </xf>
    <xf numFmtId="3" fontId="31" fillId="2" borderId="38" xfId="20" applyNumberFormat="1" applyFont="1" applyFill="1" applyBorder="1" applyAlignment="1" applyProtection="1">
      <alignment vertical="center"/>
      <protection/>
    </xf>
    <xf numFmtId="4" fontId="11" fillId="2" borderId="41" xfId="0" applyNumberFormat="1" applyFont="1" applyFill="1" applyBorder="1" applyAlignment="1">
      <alignment vertical="center"/>
    </xf>
    <xf numFmtId="4" fontId="11" fillId="2" borderId="17" xfId="0" applyNumberFormat="1" applyFont="1" applyFill="1" applyBorder="1" applyAlignment="1">
      <alignment horizontal="right" vertical="center"/>
    </xf>
    <xf numFmtId="4" fontId="12" fillId="2" borderId="17" xfId="0" applyNumberFormat="1" applyFont="1" applyFill="1" applyBorder="1" applyAlignment="1">
      <alignment vertical="center"/>
    </xf>
    <xf numFmtId="167" fontId="11" fillId="2" borderId="20" xfId="0" applyNumberFormat="1" applyFont="1" applyFill="1" applyBorder="1" applyAlignment="1">
      <alignment horizontal="right" vertical="center"/>
    </xf>
    <xf numFmtId="3" fontId="0" fillId="0" borderId="0" xfId="24" applyNumberFormat="1" applyFont="1">
      <alignment/>
      <protection/>
    </xf>
    <xf numFmtId="4" fontId="0" fillId="0" borderId="0" xfId="0" applyNumberFormat="1" applyAlignment="1">
      <alignment/>
    </xf>
    <xf numFmtId="4" fontId="11" fillId="2" borderId="42" xfId="0" applyNumberFormat="1" applyFont="1" applyFill="1" applyBorder="1" applyAlignment="1">
      <alignment horizontal="right" vertical="center"/>
    </xf>
    <xf numFmtId="17" fontId="16" fillId="4" borderId="31" xfId="23" applyNumberFormat="1" applyFont="1" applyFill="1" applyBorder="1" applyAlignment="1" quotePrefix="1">
      <alignment horizontal="center" vertical="center" wrapText="1"/>
      <protection/>
    </xf>
    <xf numFmtId="17" fontId="16" fillId="9" borderId="31" xfId="23" applyNumberFormat="1" applyFont="1" applyFill="1" applyBorder="1" applyAlignment="1" quotePrefix="1">
      <alignment horizontal="center" vertical="center" wrapText="1"/>
      <protection/>
    </xf>
    <xf numFmtId="3" fontId="0" fillId="2" borderId="43" xfId="0" applyNumberFormat="1" applyFill="1" applyBorder="1" applyAlignment="1">
      <alignment vertical="center"/>
    </xf>
    <xf numFmtId="3" fontId="33" fillId="0" borderId="44" xfId="20" applyFont="1" applyBorder="1" applyAlignment="1" applyProtection="1" quotePrefix="1">
      <alignment horizontal="center" vertical="center"/>
      <protection/>
    </xf>
    <xf numFmtId="3" fontId="33" fillId="0" borderId="44" xfId="20" applyFont="1" applyBorder="1" applyAlignment="1" applyProtection="1">
      <alignment horizontal="center" vertical="center"/>
      <protection/>
    </xf>
    <xf numFmtId="164" fontId="9" fillId="4" borderId="45" xfId="0" applyNumberFormat="1" applyFont="1" applyFill="1" applyBorder="1" applyAlignment="1" quotePrefix="1">
      <alignment horizontal="center" vertical="center"/>
    </xf>
    <xf numFmtId="164" fontId="9" fillId="4" borderId="46" xfId="0" applyNumberFormat="1" applyFont="1" applyFill="1" applyBorder="1" applyAlignment="1" quotePrefix="1">
      <alignment horizontal="center" vertical="center"/>
    </xf>
    <xf numFmtId="164" fontId="8" fillId="0" borderId="0" xfId="0" applyNumberFormat="1" applyFont="1" applyAlignment="1" quotePrefix="1">
      <alignment horizontal="center"/>
    </xf>
    <xf numFmtId="0" fontId="1" fillId="0" borderId="43" xfId="0" applyFont="1" applyBorder="1" applyAlignment="1">
      <alignment horizontal="justify" vertical="center" wrapText="1"/>
    </xf>
    <xf numFmtId="0" fontId="1" fillId="0" borderId="47" xfId="0" applyFont="1" applyBorder="1" applyAlignment="1">
      <alignment horizontal="justify" vertical="center" wrapText="1"/>
    </xf>
    <xf numFmtId="0" fontId="1" fillId="0" borderId="33" xfId="0" applyFont="1" applyBorder="1" applyAlignment="1">
      <alignment horizontal="justify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 wrapText="1"/>
    </xf>
    <xf numFmtId="0" fontId="35" fillId="5" borderId="44" xfId="25" applyFont="1" applyFill="1" applyBorder="1" applyAlignment="1" applyProtection="1">
      <alignment horizontal="left"/>
      <protection/>
    </xf>
    <xf numFmtId="3" fontId="36" fillId="5" borderId="44" xfId="26" applyNumberFormat="1" applyFont="1" applyFill="1" applyBorder="1" applyAlignment="1" applyProtection="1">
      <alignment horizontal="center"/>
      <protection/>
    </xf>
    <xf numFmtId="0" fontId="35" fillId="5" borderId="44" xfId="25" applyFont="1" applyFill="1" applyBorder="1" applyAlignment="1" applyProtection="1">
      <alignment/>
      <protection/>
    </xf>
    <xf numFmtId="3" fontId="35" fillId="5" borderId="44" xfId="25" applyNumberFormat="1" applyFont="1" applyFill="1" applyBorder="1" applyAlignment="1" applyProtection="1">
      <alignment horizontal="center"/>
      <protection/>
    </xf>
    <xf numFmtId="0" fontId="29" fillId="0" borderId="48" xfId="21" applyFont="1" applyBorder="1" applyAlignment="1" applyProtection="1">
      <alignment horizontal="center" vertical="center" wrapText="1"/>
      <protection/>
    </xf>
    <xf numFmtId="3" fontId="15" fillId="0" borderId="48" xfId="21" applyNumberFormat="1" applyFont="1" applyBorder="1" applyAlignment="1" applyProtection="1">
      <alignment horizontal="center" vertical="center" wrapText="1"/>
      <protection/>
    </xf>
    <xf numFmtId="0" fontId="29" fillId="0" borderId="48" xfId="21" applyFont="1" applyBorder="1" applyAlignment="1" applyProtection="1">
      <alignment horizontal="left" vertical="center" wrapText="1"/>
      <protection/>
    </xf>
    <xf numFmtId="0" fontId="15" fillId="0" borderId="48" xfId="21" applyFont="1" applyBorder="1" applyAlignment="1" applyProtection="1">
      <alignment horizontal="left"/>
      <protection/>
    </xf>
    <xf numFmtId="3" fontId="14" fillId="6" borderId="48" xfId="21" applyNumberFormat="1" applyFont="1" applyFill="1" applyBorder="1" applyProtection="1">
      <alignment/>
      <protection/>
    </xf>
    <xf numFmtId="0" fontId="37" fillId="0" borderId="49" xfId="21" applyFont="1" applyBorder="1" applyAlignment="1" applyProtection="1">
      <alignment horizontal="left"/>
      <protection/>
    </xf>
    <xf numFmtId="3" fontId="37" fillId="7" borderId="49" xfId="21" applyNumberFormat="1" applyFont="1" applyFill="1" applyBorder="1" applyProtection="1">
      <alignment/>
      <protection locked="0"/>
    </xf>
    <xf numFmtId="0" fontId="15" fillId="0" borderId="50" xfId="21" applyFont="1" applyBorder="1" applyAlignment="1" applyProtection="1">
      <alignment horizontal="left"/>
      <protection/>
    </xf>
    <xf numFmtId="3" fontId="14" fillId="6" borderId="50" xfId="21" applyNumberFormat="1" applyFont="1" applyFill="1" applyBorder="1" applyProtection="1">
      <alignment/>
      <protection/>
    </xf>
    <xf numFmtId="3" fontId="37" fillId="6" borderId="49" xfId="21" applyNumberFormat="1" applyFont="1" applyFill="1" applyBorder="1" applyProtection="1">
      <alignment/>
      <protection/>
    </xf>
    <xf numFmtId="3" fontId="14" fillId="7" borderId="50" xfId="21" applyNumberFormat="1" applyFont="1" applyFill="1" applyBorder="1" applyProtection="1">
      <alignment/>
      <protection locked="0"/>
    </xf>
    <xf numFmtId="0" fontId="37" fillId="7" borderId="49" xfId="21" applyFont="1" applyFill="1" applyBorder="1" applyAlignment="1" applyProtection="1">
      <alignment horizontal="left"/>
      <protection locked="0"/>
    </xf>
    <xf numFmtId="0" fontId="38" fillId="0" borderId="50" xfId="21" applyFont="1" applyBorder="1" applyAlignment="1" applyProtection="1">
      <alignment horizontal="left"/>
      <protection/>
    </xf>
    <xf numFmtId="0" fontId="2" fillId="0" borderId="49" xfId="21" applyFont="1" applyBorder="1" applyAlignment="1" applyProtection="1">
      <alignment horizontal="left"/>
      <protection/>
    </xf>
    <xf numFmtId="3" fontId="37" fillId="2" borderId="49" xfId="21" applyNumberFormat="1" applyFont="1" applyFill="1" applyBorder="1" applyProtection="1">
      <alignment/>
      <protection locked="0"/>
    </xf>
    <xf numFmtId="3" fontId="28" fillId="6" borderId="48" xfId="21" applyNumberFormat="1" applyFont="1" applyFill="1" applyBorder="1" applyProtection="1">
      <alignment/>
      <protection/>
    </xf>
    <xf numFmtId="3" fontId="14" fillId="7" borderId="49" xfId="21" applyNumberFormat="1" applyFont="1" applyFill="1" applyBorder="1" applyProtection="1">
      <alignment/>
      <protection locked="0"/>
    </xf>
  </cellXfs>
  <cellStyles count="16">
    <cellStyle name="Normal" xfId="0"/>
    <cellStyle name="8" xfId="15"/>
    <cellStyle name="Comma" xfId="16"/>
    <cellStyle name="Comma [0]" xfId="17"/>
    <cellStyle name="Followed Hyperlink" xfId="18"/>
    <cellStyle name="Hyperlink" xfId="19"/>
    <cellStyle name="Normal_02KARZAR" xfId="20"/>
    <cellStyle name="Normal_19BORCAL" xfId="21"/>
    <cellStyle name="Normal_2004" xfId="22"/>
    <cellStyle name="Normal_4FAALİYETRAPORU2008" xfId="23"/>
    <cellStyle name="Normal_AYLIK 2004sonhali" xfId="24"/>
    <cellStyle name="Normal_Tablo 202" xfId="25"/>
    <cellStyle name="Normal_Tablo-Borc_alacak" xfId="26"/>
    <cellStyle name="Currency" xfId="27"/>
    <cellStyle name="Currency [0]" xfId="28"/>
    <cellStyle name="Percent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1" i="0" u="none" baseline="0"/>
              <a:t> 2004 YILI GERÇEKLEŞEN GİDERLERİMİZİN
 GRUPLARA GÖRE % OLARAK DAĞILIMI
( TOPLAM GİDERLERİMİZ : 71.844.014 MİLYON TL.)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strRef>
              <c:f>'EYLÜL 2009 KARZARAR'!#REF!</c:f>
              <c:strCache>
                <c:ptCount val="1"/>
                <c:pt idx="0">
                  <c:v>#BAŞV!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İlk Madde ve Malzeme
% 4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Personel Giderleri
% 66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Dışarıdan Sağl.Fayda ve Hizm.
% 4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Çeşitli Giderler
% 6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Vergi Resim Harçlar
% 0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Amortisman Giderleri
% 15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Faaliyet Dışı Giderler
% 5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" b="1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'EYLÜL 2009 KARZARAR'!#REF!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'EYLÜL 2009 KARZARAR'!#REF!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  <a:ln w="38100">
      <a:solidFill/>
    </a:ln>
  </c:spPr>
  <c:txPr>
    <a:bodyPr vert="horz" rot="0"/>
    <a:lstStyle/>
    <a:p>
      <a:pPr>
        <a:defRPr lang="en-US" cap="none" sz="100" b="0" i="0" u="none" baseline="0">
          <a:latin typeface="Arial Tur"/>
          <a:ea typeface="Arial Tur"/>
          <a:cs typeface="Arial Tur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1" i="0" u="none" baseline="0"/>
              <a:t>2004 YILI  GERÇEKLEŞEN GELİRLERİMİZİN </a:t>
            </a:r>
            <a:r>
              <a:rPr lang="en-US" cap="none" sz="125" b="1" i="0" u="none" baseline="0"/>
              <a:t>
 GRUPLARA GÖRE % OLARAK DAĞILIMI
( TOPLAM GELİRLERİMİZ : 82.620.023 MİLYON TL.)</a:t>
            </a:r>
          </a:p>
        </c:rich>
      </c:tx>
      <c:layout/>
      <c:spPr>
        <a:solidFill>
          <a:srgbClr val="FFFFFF"/>
        </a:solidFill>
        <a:ln w="3175">
          <a:noFill/>
        </a:ln>
      </c:spPr>
    </c:title>
    <c:view3D>
      <c:rotX val="25"/>
      <c:hPercent val="100"/>
      <c:rotY val="0"/>
      <c:depthPercent val="100"/>
      <c:rAngAx val="1"/>
    </c:view3D>
    <c:plotArea>
      <c:layout/>
      <c:pie3DChart>
        <c:varyColors val="1"/>
        <c:ser>
          <c:idx val="1"/>
          <c:order val="0"/>
          <c:tx>
            <c:strRef>
              <c:f>'EYLÜL 2009 KARZARAR'!#REF!</c:f>
              <c:strCache>
                <c:ptCount val="1"/>
                <c:pt idx="0">
                  <c:v>#BAŞV!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Fener hiz.satışları
% 77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Tahlisiye hiz.satışları
% 18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Gemi Kurtarma hiz.satışları (Cari Yıl Hasılatı)
 % 8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Gemi Kurtarma hiz.satışları (Geçmiş Yıllar Hasılatı)
% 0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Satıştan İadeler (-)
 % 12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Faiz Gelirleri
% 3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Faaliyet Dışı Gelirler
% 5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" b="1" i="0" u="none" baseline="0">
                        <a:latin typeface="Arial Tur"/>
                        <a:ea typeface="Arial Tur"/>
                        <a:cs typeface="Arial Tur"/>
                      </a:rPr>
                      <a:t>Fener ve Tahlisiye Vade Farkı Gelirleri
% 1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00" b="1" i="0" u="none" baseline="0">
                      <a:latin typeface="Arial Tur"/>
                      <a:ea typeface="Arial Tur"/>
                      <a:cs typeface="Arial Tur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100" b="1" i="0" u="none" baseline="0">
                    <a:latin typeface="Arial Tur"/>
                    <a:ea typeface="Arial Tur"/>
                    <a:cs typeface="Arial Tur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'EYLÜL 2009 KARZARAR'!#REF!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'EYLÜL 2009 KARZARAR'!#REF!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  <a:ln w="38100">
      <a:solidFill/>
    </a:ln>
  </c:spPr>
  <c:txPr>
    <a:bodyPr vert="horz" rot="0"/>
    <a:lstStyle/>
    <a:p>
      <a:pPr>
        <a:defRPr lang="en-US" cap="none" sz="100" b="0" i="0" u="none" baseline="0">
          <a:latin typeface="Arial Tur"/>
          <a:ea typeface="Arial Tur"/>
          <a:cs typeface="Arial Tur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0.44</cdr:x>
      <cdr:y>0.6755</cdr:y>
    </cdr:from>
    <cdr:to>
      <cdr:x>0.47125</cdr:x>
      <cdr:y>0.8175</cdr:y>
    </cdr:to>
    <cdr:sp>
      <cdr:nvSpPr>
        <cdr:cNvPr id="1" name="Line 1"/>
        <cdr:cNvSpPr>
          <a:spLocks/>
        </cdr:cNvSpPr>
      </cdr:nvSpPr>
      <cdr:spPr>
        <a:xfrm flipH="1">
          <a:off x="3248025" y="0"/>
          <a:ext cx="228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cdr:txBody>
    </cdr:sp>
  </cdr:relSizeAnchor>
  <cdr:relSizeAnchor xmlns:cdr="http://schemas.openxmlformats.org/drawingml/2006/chartDrawing">
    <cdr:from>
      <cdr:x>0.4545</cdr:x>
      <cdr:y>0.8355</cdr:y>
    </cdr:from>
    <cdr:to>
      <cdr:x>0.4545</cdr:x>
      <cdr:y>0.8355</cdr:y>
    </cdr:to>
    <cdr:sp>
      <cdr:nvSpPr>
        <cdr:cNvPr id="2" name="Line 2"/>
        <cdr:cNvSpPr>
          <a:spLocks/>
        </cdr:cNvSpPr>
      </cdr:nvSpPr>
      <cdr:spPr>
        <a:xfrm>
          <a:off x="3362325" y="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cdr:txBody>
    </cdr:sp>
  </cdr:relSizeAnchor>
  <cdr:relSizeAnchor xmlns:cdr="http://schemas.openxmlformats.org/drawingml/2006/chartDrawing">
    <cdr:from>
      <cdr:x>0.44</cdr:x>
      <cdr:y>0.8355</cdr:y>
    </cdr:from>
    <cdr:to>
      <cdr:x>0.4545</cdr:x>
      <cdr:y>0.8355</cdr:y>
    </cdr:to>
    <cdr:sp>
      <cdr:nvSpPr>
        <cdr:cNvPr id="3" name="Line 3"/>
        <cdr:cNvSpPr>
          <a:spLocks/>
        </cdr:cNvSpPr>
      </cdr:nvSpPr>
      <cdr:spPr>
        <a:xfrm flipH="1">
          <a:off x="3248025" y="0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cdr:txBody>
    </cdr:sp>
  </cdr:relSizeAnchor>
  <cdr:relSizeAnchor xmlns:cdr="http://schemas.openxmlformats.org/drawingml/2006/chartDrawing">
    <cdr:from>
      <cdr:x>0.2615</cdr:x>
      <cdr:y>0.66575</cdr:y>
    </cdr:from>
    <cdr:to>
      <cdr:x>0.47125</cdr:x>
      <cdr:y>0.69725</cdr:y>
    </cdr:to>
    <cdr:sp>
      <cdr:nvSpPr>
        <cdr:cNvPr id="4" name="Line 4"/>
        <cdr:cNvSpPr>
          <a:spLocks/>
        </cdr:cNvSpPr>
      </cdr:nvSpPr>
      <cdr:spPr>
        <a:xfrm flipH="1">
          <a:off x="1933575" y="0"/>
          <a:ext cx="1552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cdr:txBody>
    </cdr:sp>
  </cdr:relSizeAnchor>
  <cdr:relSizeAnchor xmlns:cdr="http://schemas.openxmlformats.org/drawingml/2006/chartDrawing">
    <cdr:from>
      <cdr:x>0.364</cdr:x>
      <cdr:y>0.497</cdr:y>
    </cdr:from>
    <cdr:to>
      <cdr:x>0.47425</cdr:x>
      <cdr:y>0.63625</cdr:y>
    </cdr:to>
    <cdr:sp>
      <cdr:nvSpPr>
        <cdr:cNvPr id="5" name="Line 5"/>
        <cdr:cNvSpPr>
          <a:spLocks/>
        </cdr:cNvSpPr>
      </cdr:nvSpPr>
      <cdr:spPr>
        <a:xfrm flipH="1" flipV="1">
          <a:off x="2686050" y="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cdr:txBody>
    </cdr:sp>
  </cdr:relSizeAnchor>
  <cdr:relSizeAnchor xmlns:cdr="http://schemas.openxmlformats.org/drawingml/2006/chartDrawing">
    <cdr:from>
      <cdr:x>0.48</cdr:x>
      <cdr:y>0.408</cdr:y>
    </cdr:from>
    <cdr:to>
      <cdr:x>0.48075</cdr:x>
      <cdr:y>0.62175</cdr:y>
    </cdr:to>
    <cdr:sp>
      <cdr:nvSpPr>
        <cdr:cNvPr id="6" name="Line 6"/>
        <cdr:cNvSpPr>
          <a:spLocks/>
        </cdr:cNvSpPr>
      </cdr:nvSpPr>
      <cdr:spPr>
        <a:xfrm flipV="1">
          <a:off x="3543300" y="0"/>
          <a:ext cx="9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cdr:txBody>
    </cdr:sp>
  </cdr:relSizeAnchor>
  <cdr:relSizeAnchor xmlns:cdr="http://schemas.openxmlformats.org/drawingml/2006/chartDrawing">
    <cdr:from>
      <cdr:x>0.482</cdr:x>
      <cdr:y>0.514</cdr:y>
    </cdr:from>
    <cdr:to>
      <cdr:x>0.54225</cdr:x>
      <cdr:y>0.62175</cdr:y>
    </cdr:to>
    <cdr:sp>
      <cdr:nvSpPr>
        <cdr:cNvPr id="7" name="Line 7"/>
        <cdr:cNvSpPr>
          <a:spLocks/>
        </cdr:cNvSpPr>
      </cdr:nvSpPr>
      <cdr:spPr>
        <a:xfrm flipV="1">
          <a:off x="3562350" y="0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0.6835</cdr:y>
    </cdr:from>
    <cdr:to>
      <cdr:x>0.557</cdr:x>
      <cdr:y>0.75525</cdr:y>
    </cdr:to>
    <cdr:sp>
      <cdr:nvSpPr>
        <cdr:cNvPr id="8" name="Line 8"/>
        <cdr:cNvSpPr>
          <a:spLocks/>
        </cdr:cNvSpPr>
      </cdr:nvSpPr>
      <cdr:spPr>
        <a:xfrm>
          <a:off x="3590925" y="0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cdr:txBody>
    </cdr:sp>
  </cdr:relSizeAnchor>
  <cdr:relSizeAnchor xmlns:cdr="http://schemas.openxmlformats.org/drawingml/2006/chartDrawing">
    <cdr:from>
      <cdr:x>0.323</cdr:x>
      <cdr:y>0.63625</cdr:y>
    </cdr:from>
    <cdr:to>
      <cdr:x>0.47175</cdr:x>
      <cdr:y>0.65275</cdr:y>
    </cdr:to>
    <cdr:sp>
      <cdr:nvSpPr>
        <cdr:cNvPr id="9" name="Line 9"/>
        <cdr:cNvSpPr>
          <a:spLocks/>
        </cdr:cNvSpPr>
      </cdr:nvSpPr>
      <cdr:spPr>
        <a:xfrm>
          <a:off x="2381250" y="0"/>
          <a:ext cx="1104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53</xdr:col>
      <xdr:colOff>123825</xdr:colOff>
      <xdr:row>0</xdr:row>
      <xdr:rowOff>0</xdr:rowOff>
    </xdr:from>
    <xdr:to>
      <xdr:col>63</xdr:col>
      <xdr:colOff>571500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2157650" y="0"/>
        <a:ext cx="74009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53</xdr:col>
      <xdr:colOff>104775</xdr:colOff>
      <xdr:row>0</xdr:row>
      <xdr:rowOff>0</xdr:rowOff>
    </xdr:from>
    <xdr:to>
      <xdr:col>63</xdr:col>
      <xdr:colOff>485775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42138600" y="0"/>
        <a:ext cx="7334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8">
    <tabColor indexed="43"/>
    <pageSetUpPr fitToPage="1"/>
  </sheetPr>
  <dimension ref="A2:E70"/>
  <sheetViews>
    <sheetView showGridLines="0" workbookViewId="0" topLeftCell="A35">
      <selection activeCell="B71" sqref="B71"/>
    </sheetView>
  </sheetViews>
  <sheetFormatPr defaultColWidth="9.00390625" defaultRowHeight="12.75"/>
  <cols>
    <col min="1" max="1" width="55.375" style="73" bestFit="1" customWidth="1"/>
    <col min="2" max="2" width="21.625" style="73" customWidth="1"/>
    <col min="3" max="3" width="17.375" style="73" customWidth="1"/>
    <col min="4" max="4" width="9.125" style="73" customWidth="1"/>
    <col min="5" max="5" width="10.125" style="73" bestFit="1" customWidth="1"/>
    <col min="6" max="16384" width="9.125" style="73" customWidth="1"/>
  </cols>
  <sheetData>
    <row r="2" spans="1:3" ht="18">
      <c r="A2" s="161" t="s">
        <v>285</v>
      </c>
      <c r="B2" s="161"/>
      <c r="C2" s="162" t="s">
        <v>279</v>
      </c>
    </row>
    <row r="3" spans="1:3" ht="23.25">
      <c r="A3" s="219"/>
      <c r="B3" s="220"/>
      <c r="C3" s="220"/>
    </row>
    <row r="4" spans="1:3" ht="31.5">
      <c r="A4" s="163" t="s">
        <v>217</v>
      </c>
      <c r="B4" s="195" t="s">
        <v>286</v>
      </c>
      <c r="C4" s="196" t="s">
        <v>287</v>
      </c>
    </row>
    <row r="5" spans="1:3" ht="15.75">
      <c r="A5" s="164" t="s">
        <v>218</v>
      </c>
      <c r="B5" s="205">
        <f>+B6+B9</f>
        <v>102195</v>
      </c>
      <c r="C5" s="197">
        <f>+C6+C9</f>
        <v>139531</v>
      </c>
    </row>
    <row r="6" spans="1:3" ht="15.75">
      <c r="A6" s="165" t="s">
        <v>219</v>
      </c>
      <c r="B6" s="206">
        <f>SUM(B7:B8)</f>
        <v>101426</v>
      </c>
      <c r="C6" s="198">
        <f>SUM(C7:C8)</f>
        <v>138087</v>
      </c>
    </row>
    <row r="7" spans="1:3" ht="15.75">
      <c r="A7" s="166" t="s">
        <v>220</v>
      </c>
      <c r="B7" s="206">
        <v>15459</v>
      </c>
      <c r="C7" s="198">
        <v>18900</v>
      </c>
    </row>
    <row r="8" spans="1:3" ht="15.75">
      <c r="A8" s="166" t="s">
        <v>221</v>
      </c>
      <c r="B8" s="206">
        <v>85967</v>
      </c>
      <c r="C8" s="198">
        <v>119187</v>
      </c>
    </row>
    <row r="9" spans="1:3" ht="15.75">
      <c r="A9" s="167" t="s">
        <v>222</v>
      </c>
      <c r="B9" s="206">
        <f>SUM(B10:B13)</f>
        <v>769</v>
      </c>
      <c r="C9" s="198">
        <f>SUM(C10:C13)</f>
        <v>1444</v>
      </c>
    </row>
    <row r="10" spans="1:3" ht="15.75">
      <c r="A10" s="166" t="s">
        <v>223</v>
      </c>
      <c r="B10" s="206">
        <v>0</v>
      </c>
      <c r="C10" s="198">
        <v>0</v>
      </c>
    </row>
    <row r="11" spans="1:3" ht="15.75">
      <c r="A11" s="166" t="s">
        <v>224</v>
      </c>
      <c r="B11" s="206">
        <v>0</v>
      </c>
      <c r="C11" s="198">
        <v>0</v>
      </c>
    </row>
    <row r="12" spans="1:3" ht="15.75">
      <c r="A12" s="166" t="s">
        <v>225</v>
      </c>
      <c r="B12" s="206">
        <v>769</v>
      </c>
      <c r="C12" s="198">
        <v>1444</v>
      </c>
    </row>
    <row r="13" spans="1:3" ht="15.75">
      <c r="A13" s="165" t="s">
        <v>226</v>
      </c>
      <c r="B13" s="206">
        <v>0</v>
      </c>
      <c r="C13" s="198">
        <v>0</v>
      </c>
    </row>
    <row r="14" spans="1:3" ht="15.75">
      <c r="A14" s="168" t="s">
        <v>227</v>
      </c>
      <c r="B14" s="206">
        <f>SUM(B16:B18)</f>
        <v>10220</v>
      </c>
      <c r="C14" s="198">
        <f>SUM(C16:C18)</f>
        <v>14033</v>
      </c>
    </row>
    <row r="15" spans="1:3" ht="15.75">
      <c r="A15" s="169" t="s">
        <v>228</v>
      </c>
      <c r="B15" s="206">
        <v>0</v>
      </c>
      <c r="C15" s="198">
        <v>0</v>
      </c>
    </row>
    <row r="16" spans="1:3" ht="15.75">
      <c r="A16" s="169" t="s">
        <v>229</v>
      </c>
      <c r="B16" s="206">
        <v>59</v>
      </c>
      <c r="C16" s="198">
        <v>76</v>
      </c>
    </row>
    <row r="17" spans="1:3" ht="15.75">
      <c r="A17" s="169" t="s">
        <v>230</v>
      </c>
      <c r="B17" s="206"/>
      <c r="C17" s="198"/>
    </row>
    <row r="18" spans="1:3" ht="15.75">
      <c r="A18" s="169" t="s">
        <v>231</v>
      </c>
      <c r="B18" s="206">
        <v>10161</v>
      </c>
      <c r="C18" s="198">
        <v>13957</v>
      </c>
    </row>
    <row r="19" spans="1:5" ht="15.75">
      <c r="A19" s="168" t="s">
        <v>232</v>
      </c>
      <c r="B19" s="206">
        <f>+B5-B14</f>
        <v>91975</v>
      </c>
      <c r="C19" s="198">
        <f>+C5-C14</f>
        <v>125498</v>
      </c>
      <c r="E19" s="213"/>
    </row>
    <row r="20" spans="1:5" ht="15.75">
      <c r="A20" s="168" t="s">
        <v>233</v>
      </c>
      <c r="B20" s="206">
        <f>SUM(B21:B24)</f>
        <v>46419</v>
      </c>
      <c r="C20" s="198">
        <f>SUM(C21:C24)</f>
        <v>50414</v>
      </c>
      <c r="E20" s="213"/>
    </row>
    <row r="21" spans="1:5" ht="15.75">
      <c r="A21" s="169" t="s">
        <v>234</v>
      </c>
      <c r="B21" s="206">
        <v>0</v>
      </c>
      <c r="C21" s="198">
        <v>0</v>
      </c>
      <c r="E21" s="213"/>
    </row>
    <row r="22" spans="1:5" ht="15.75">
      <c r="A22" s="169" t="s">
        <v>235</v>
      </c>
      <c r="B22" s="206">
        <v>0</v>
      </c>
      <c r="C22" s="198">
        <v>0</v>
      </c>
      <c r="E22" s="213"/>
    </row>
    <row r="23" spans="1:5" ht="15.75">
      <c r="A23" s="169" t="s">
        <v>236</v>
      </c>
      <c r="B23" s="206">
        <v>46419</v>
      </c>
      <c r="C23" s="198">
        <v>50414</v>
      </c>
      <c r="E23" s="213"/>
    </row>
    <row r="24" spans="1:3" ht="15.75">
      <c r="A24" s="169" t="s">
        <v>237</v>
      </c>
      <c r="B24" s="206">
        <v>0</v>
      </c>
      <c r="C24" s="198">
        <v>0</v>
      </c>
    </row>
    <row r="25" spans="1:3" ht="15.75">
      <c r="A25" s="168" t="s">
        <v>238</v>
      </c>
      <c r="B25" s="206">
        <f>+B19-B20</f>
        <v>45556</v>
      </c>
      <c r="C25" s="198">
        <f>+C19-C20</f>
        <v>75084</v>
      </c>
    </row>
    <row r="26" spans="1:3" ht="15.75">
      <c r="A26" s="168" t="s">
        <v>239</v>
      </c>
      <c r="B26" s="206">
        <f>SUM(B27:B29)</f>
        <v>29985</v>
      </c>
      <c r="C26" s="198">
        <f>SUM(C27:C29)</f>
        <v>32077</v>
      </c>
    </row>
    <row r="27" spans="1:3" ht="15.75">
      <c r="A27" s="169" t="s">
        <v>240</v>
      </c>
      <c r="B27" s="206">
        <v>0</v>
      </c>
      <c r="C27" s="198">
        <v>0</v>
      </c>
    </row>
    <row r="28" spans="1:3" ht="15.75">
      <c r="A28" s="169" t="s">
        <v>241</v>
      </c>
      <c r="B28" s="206">
        <v>0</v>
      </c>
      <c r="C28" s="198">
        <v>0</v>
      </c>
    </row>
    <row r="29" spans="1:3" ht="15.75">
      <c r="A29" s="169" t="s">
        <v>242</v>
      </c>
      <c r="B29" s="206">
        <v>29985</v>
      </c>
      <c r="C29" s="198">
        <v>32077</v>
      </c>
    </row>
    <row r="30" spans="1:3" ht="15.75">
      <c r="A30" s="168" t="s">
        <v>243</v>
      </c>
      <c r="B30" s="206">
        <f>+B25-B26</f>
        <v>15571</v>
      </c>
      <c r="C30" s="198">
        <f>+C25-C26</f>
        <v>43007</v>
      </c>
    </row>
    <row r="31" spans="1:3" ht="15.75">
      <c r="A31" s="168" t="s">
        <v>244</v>
      </c>
      <c r="B31" s="206">
        <f>SUM(B32:B41)</f>
        <v>9488</v>
      </c>
      <c r="C31" s="198">
        <f>SUM(C32:C41)</f>
        <v>8630</v>
      </c>
    </row>
    <row r="32" spans="1:3" ht="15.75">
      <c r="A32" s="169" t="s">
        <v>245</v>
      </c>
      <c r="B32" s="206">
        <v>0</v>
      </c>
      <c r="C32" s="198">
        <v>0</v>
      </c>
    </row>
    <row r="33" spans="1:3" ht="15.75">
      <c r="A33" s="169" t="s">
        <v>246</v>
      </c>
      <c r="B33" s="206">
        <v>0</v>
      </c>
      <c r="C33" s="198">
        <v>0</v>
      </c>
    </row>
    <row r="34" spans="1:3" ht="15.75">
      <c r="A34" s="169" t="s">
        <v>247</v>
      </c>
      <c r="B34" s="206">
        <v>3159</v>
      </c>
      <c r="C34" s="198">
        <v>5128</v>
      </c>
    </row>
    <row r="35" spans="1:3" ht="15.75">
      <c r="A35" s="169" t="s">
        <v>248</v>
      </c>
      <c r="B35" s="206">
        <v>0</v>
      </c>
      <c r="C35" s="198">
        <v>0</v>
      </c>
    </row>
    <row r="36" spans="1:3" ht="15.75">
      <c r="A36" s="169" t="s">
        <v>249</v>
      </c>
      <c r="B36" s="206">
        <v>498</v>
      </c>
      <c r="C36" s="198">
        <v>302</v>
      </c>
    </row>
    <row r="37" spans="1:3" ht="15.75">
      <c r="A37" s="169" t="s">
        <v>250</v>
      </c>
      <c r="B37" s="206">
        <v>0</v>
      </c>
      <c r="C37" s="198">
        <v>0</v>
      </c>
    </row>
    <row r="38" spans="1:3" ht="15.75">
      <c r="A38" s="169" t="s">
        <v>251</v>
      </c>
      <c r="B38" s="206">
        <v>3996</v>
      </c>
      <c r="C38" s="198">
        <v>753</v>
      </c>
    </row>
    <row r="39" spans="1:3" ht="15.75">
      <c r="A39" s="169" t="s">
        <v>252</v>
      </c>
      <c r="B39" s="206">
        <v>0</v>
      </c>
      <c r="C39" s="198">
        <v>0</v>
      </c>
    </row>
    <row r="40" spans="1:3" ht="15.75">
      <c r="A40" s="169" t="s">
        <v>253</v>
      </c>
      <c r="B40" s="206">
        <v>0</v>
      </c>
      <c r="C40" s="198">
        <v>0</v>
      </c>
    </row>
    <row r="41" spans="1:3" ht="15.75">
      <c r="A41" s="169" t="s">
        <v>254</v>
      </c>
      <c r="B41" s="206">
        <v>1835</v>
      </c>
      <c r="C41" s="198">
        <v>2447</v>
      </c>
    </row>
    <row r="42" spans="1:3" ht="15.75">
      <c r="A42" s="168" t="s">
        <v>255</v>
      </c>
      <c r="B42" s="206">
        <f>SUM(B44:B49)</f>
        <v>4145</v>
      </c>
      <c r="C42" s="198">
        <f>SUM(C44:C49)</f>
        <v>2512</v>
      </c>
    </row>
    <row r="43" spans="1:3" ht="15.75">
      <c r="A43" s="169" t="s">
        <v>256</v>
      </c>
      <c r="B43" s="206">
        <v>0</v>
      </c>
      <c r="C43" s="198">
        <v>0</v>
      </c>
    </row>
    <row r="44" spans="1:3" ht="15.75">
      <c r="A44" s="169" t="s">
        <v>257</v>
      </c>
      <c r="B44" s="206">
        <v>335</v>
      </c>
      <c r="C44" s="198">
        <v>752</v>
      </c>
    </row>
    <row r="45" spans="1:3" ht="15.75">
      <c r="A45" s="169" t="s">
        <v>258</v>
      </c>
      <c r="B45" s="206">
        <v>0</v>
      </c>
      <c r="C45" s="198">
        <v>0</v>
      </c>
    </row>
    <row r="46" spans="1:3" ht="15.75">
      <c r="A46" s="169" t="s">
        <v>259</v>
      </c>
      <c r="B46" s="206">
        <v>2931</v>
      </c>
      <c r="C46" s="198">
        <v>517</v>
      </c>
    </row>
    <row r="47" spans="1:3" ht="15.75">
      <c r="A47" s="169" t="s">
        <v>260</v>
      </c>
      <c r="B47" s="206">
        <v>0</v>
      </c>
      <c r="C47" s="198">
        <v>0</v>
      </c>
    </row>
    <row r="48" spans="1:3" ht="15.75">
      <c r="A48" s="169" t="s">
        <v>261</v>
      </c>
      <c r="B48" s="206">
        <v>0</v>
      </c>
      <c r="C48" s="198">
        <v>0</v>
      </c>
    </row>
    <row r="49" spans="1:3" ht="15.75">
      <c r="A49" s="169" t="s">
        <v>262</v>
      </c>
      <c r="B49" s="206">
        <v>879</v>
      </c>
      <c r="C49" s="198">
        <v>1243</v>
      </c>
    </row>
    <row r="50" spans="1:3" ht="15.75">
      <c r="A50" s="168" t="s">
        <v>263</v>
      </c>
      <c r="B50" s="206">
        <v>0</v>
      </c>
      <c r="C50" s="198">
        <v>0</v>
      </c>
    </row>
    <row r="51" spans="1:3" ht="15.75">
      <c r="A51" s="165" t="s">
        <v>264</v>
      </c>
      <c r="B51" s="206">
        <v>0</v>
      </c>
      <c r="C51" s="198">
        <v>0</v>
      </c>
    </row>
    <row r="52" spans="1:3" ht="15.75">
      <c r="A52" s="170" t="s">
        <v>265</v>
      </c>
      <c r="B52" s="206">
        <v>0</v>
      </c>
      <c r="C52" s="198">
        <v>0</v>
      </c>
    </row>
    <row r="53" spans="1:3" ht="15.75">
      <c r="A53" s="170" t="s">
        <v>256</v>
      </c>
      <c r="B53" s="206">
        <v>0</v>
      </c>
      <c r="C53" s="198">
        <v>0</v>
      </c>
    </row>
    <row r="54" spans="1:3" ht="15.75">
      <c r="A54" s="170" t="s">
        <v>266</v>
      </c>
      <c r="B54" s="206">
        <v>0</v>
      </c>
      <c r="C54" s="198">
        <v>0</v>
      </c>
    </row>
    <row r="55" spans="1:3" ht="15.75">
      <c r="A55" s="170" t="s">
        <v>216</v>
      </c>
      <c r="B55" s="206">
        <v>0</v>
      </c>
      <c r="C55" s="198">
        <v>0</v>
      </c>
    </row>
    <row r="56" spans="1:3" ht="15.75">
      <c r="A56" s="165" t="s">
        <v>267</v>
      </c>
      <c r="B56" s="206">
        <v>0</v>
      </c>
      <c r="C56" s="198">
        <v>0</v>
      </c>
    </row>
    <row r="57" spans="1:3" ht="15.75">
      <c r="A57" s="170" t="s">
        <v>265</v>
      </c>
      <c r="B57" s="206">
        <v>0</v>
      </c>
      <c r="C57" s="198">
        <v>0</v>
      </c>
    </row>
    <row r="58" spans="1:3" ht="15.75">
      <c r="A58" s="170" t="s">
        <v>256</v>
      </c>
      <c r="B58" s="206">
        <v>0</v>
      </c>
      <c r="C58" s="198">
        <v>0</v>
      </c>
    </row>
    <row r="59" spans="1:3" ht="15.75">
      <c r="A59" s="170" t="s">
        <v>266</v>
      </c>
      <c r="B59" s="206">
        <v>0</v>
      </c>
      <c r="C59" s="198">
        <v>0</v>
      </c>
    </row>
    <row r="60" spans="1:3" ht="15.75">
      <c r="A60" s="170" t="s">
        <v>216</v>
      </c>
      <c r="B60" s="206">
        <v>0</v>
      </c>
      <c r="C60" s="198">
        <v>0</v>
      </c>
    </row>
    <row r="61" spans="1:3" ht="15.75">
      <c r="A61" s="168" t="s">
        <v>268</v>
      </c>
      <c r="B61" s="206">
        <f>SUM(B62:B63)</f>
        <v>8640</v>
      </c>
      <c r="C61" s="198">
        <f>SUM(C62:C63)</f>
        <v>11635</v>
      </c>
    </row>
    <row r="62" spans="1:3" ht="15.75">
      <c r="A62" s="169" t="s">
        <v>269</v>
      </c>
      <c r="B62" s="206">
        <v>8143</v>
      </c>
      <c r="C62" s="198">
        <v>8397</v>
      </c>
    </row>
    <row r="63" spans="1:3" ht="15.75">
      <c r="A63" s="169" t="s">
        <v>270</v>
      </c>
      <c r="B63" s="206">
        <v>497</v>
      </c>
      <c r="C63" s="198">
        <v>3238</v>
      </c>
    </row>
    <row r="64" spans="1:3" ht="15.75">
      <c r="A64" s="168" t="s">
        <v>271</v>
      </c>
      <c r="B64" s="206">
        <f>SUM(B65:B67)</f>
        <v>2326</v>
      </c>
      <c r="C64" s="198">
        <f>SUM(C65:C67)</f>
        <v>602</v>
      </c>
    </row>
    <row r="65" spans="1:3" ht="15.75">
      <c r="A65" s="169" t="s">
        <v>272</v>
      </c>
      <c r="B65" s="206">
        <v>0</v>
      </c>
      <c r="C65" s="198">
        <v>0</v>
      </c>
    </row>
    <row r="66" spans="1:3" ht="15.75">
      <c r="A66" s="169" t="s">
        <v>273</v>
      </c>
      <c r="B66" s="206">
        <v>738</v>
      </c>
      <c r="C66" s="198">
        <v>405</v>
      </c>
    </row>
    <row r="67" spans="1:3" ht="15.75">
      <c r="A67" s="169" t="s">
        <v>274</v>
      </c>
      <c r="B67" s="206">
        <v>1588</v>
      </c>
      <c r="C67" s="198">
        <v>197</v>
      </c>
    </row>
    <row r="68" spans="1:3" ht="15.75" customHeight="1">
      <c r="A68" s="193" t="s">
        <v>275</v>
      </c>
      <c r="B68" s="207">
        <f>+B30+B31-B42-B50+B61-B64</f>
        <v>27228</v>
      </c>
      <c r="C68" s="199">
        <f>+C30+C31-C42-C50+C61-C64</f>
        <v>60158</v>
      </c>
    </row>
    <row r="69" spans="1:3" ht="15.75">
      <c r="A69" s="193" t="s">
        <v>277</v>
      </c>
      <c r="B69" s="207"/>
      <c r="C69" s="199"/>
    </row>
    <row r="70" spans="1:3" ht="15.75">
      <c r="A70" s="194" t="s">
        <v>278</v>
      </c>
      <c r="B70" s="208">
        <f>+B68-B69</f>
        <v>27228</v>
      </c>
      <c r="C70" s="200">
        <f>+C68-C69</f>
        <v>60158</v>
      </c>
    </row>
  </sheetData>
  <mergeCells count="1">
    <mergeCell ref="A3:C3"/>
  </mergeCells>
  <printOptions horizontalCentered="1" verticalCentered="1"/>
  <pageMargins left="0" right="0.1968503937007874" top="0.35433070866141736" bottom="0.5905511811023623" header="0.1968503937007874" footer="0.3937007874015748"/>
  <pageSetup fitToHeight="1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R78"/>
  <sheetViews>
    <sheetView showGridLines="0" workbookViewId="0" topLeftCell="F1">
      <selection activeCell="Q17" sqref="Q17"/>
    </sheetView>
  </sheetViews>
  <sheetFormatPr defaultColWidth="9.125" defaultRowHeight="13.5" customHeight="1"/>
  <cols>
    <col min="1" max="2" width="1.75390625" style="19" customWidth="1"/>
    <col min="3" max="3" width="1.25" style="19" customWidth="1"/>
    <col min="4" max="4" width="1.875" style="19" customWidth="1"/>
    <col min="5" max="5" width="27.375" style="19" customWidth="1"/>
    <col min="6" max="6" width="15.00390625" style="19" bestFit="1" customWidth="1"/>
    <col min="7" max="7" width="13.875" style="19" bestFit="1" customWidth="1"/>
    <col min="8" max="8" width="15.00390625" style="19" bestFit="1" customWidth="1"/>
    <col min="9" max="9" width="13.875" style="19" bestFit="1" customWidth="1"/>
    <col min="10" max="10" width="1.875" style="19" customWidth="1"/>
    <col min="11" max="11" width="2.00390625" style="19" customWidth="1"/>
    <col min="12" max="12" width="1.625" style="19" customWidth="1"/>
    <col min="13" max="13" width="4.375" style="19" customWidth="1"/>
    <col min="14" max="14" width="26.125" style="19" customWidth="1"/>
    <col min="15" max="15" width="13.375" style="19" bestFit="1" customWidth="1"/>
    <col min="16" max="16" width="13.75390625" style="19" customWidth="1"/>
    <col min="17" max="17" width="16.00390625" style="19" customWidth="1"/>
    <col min="18" max="18" width="13.875" style="19" bestFit="1" customWidth="1"/>
    <col min="19" max="16384" width="12.75390625" style="19" customWidth="1"/>
  </cols>
  <sheetData>
    <row r="1" spans="1:18" ht="13.5" customHeight="1">
      <c r="A1" s="18"/>
      <c r="O1" s="21"/>
      <c r="P1" s="21"/>
      <c r="Q1" s="21"/>
      <c r="R1" s="22"/>
    </row>
    <row r="2" spans="1:18" ht="18" customHeight="1">
      <c r="A2" s="223" t="s">
        <v>215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  <c r="Q2" s="223"/>
      <c r="R2" s="223"/>
    </row>
    <row r="3" spans="1:18" ht="18" customHeight="1">
      <c r="A3" s="223" t="s">
        <v>288</v>
      </c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</row>
    <row r="4" spans="1:18" ht="38.25" customHeight="1" thickBot="1">
      <c r="A4" s="23" t="s">
        <v>46</v>
      </c>
      <c r="B4" s="23"/>
      <c r="C4" s="23"/>
      <c r="D4" s="23"/>
      <c r="E4" s="23"/>
      <c r="F4" s="24"/>
      <c r="G4" s="24"/>
      <c r="H4" s="24"/>
      <c r="I4" s="24"/>
      <c r="J4" s="23" t="s">
        <v>47</v>
      </c>
      <c r="K4" s="23"/>
      <c r="L4" s="23"/>
      <c r="M4" s="23"/>
      <c r="N4" s="23"/>
      <c r="O4" s="25" t="s">
        <v>47</v>
      </c>
      <c r="P4" s="25"/>
      <c r="Q4" s="20" t="s">
        <v>48</v>
      </c>
      <c r="R4" s="26"/>
    </row>
    <row r="5" spans="1:18" ht="18" customHeight="1" thickBot="1">
      <c r="A5" s="27"/>
      <c r="B5" s="28"/>
      <c r="C5" s="28"/>
      <c r="D5" s="28"/>
      <c r="E5" s="28"/>
      <c r="F5" s="221" t="s">
        <v>289</v>
      </c>
      <c r="G5" s="222"/>
      <c r="H5" s="221" t="s">
        <v>290</v>
      </c>
      <c r="I5" s="222"/>
      <c r="J5" s="28"/>
      <c r="K5" s="28"/>
      <c r="L5" s="28"/>
      <c r="M5" s="28"/>
      <c r="N5" s="28"/>
      <c r="O5" s="221" t="s">
        <v>289</v>
      </c>
      <c r="P5" s="222"/>
      <c r="Q5" s="221" t="s">
        <v>290</v>
      </c>
      <c r="R5" s="222"/>
    </row>
    <row r="6" spans="1:18" ht="18" customHeight="1">
      <c r="A6" s="29" t="s">
        <v>49</v>
      </c>
      <c r="B6" s="30"/>
      <c r="C6" s="30"/>
      <c r="D6" s="30"/>
      <c r="E6" s="30"/>
      <c r="F6" s="74"/>
      <c r="G6" s="75"/>
      <c r="H6" s="74"/>
      <c r="I6" s="75"/>
      <c r="J6" s="30" t="s">
        <v>50</v>
      </c>
      <c r="K6" s="30"/>
      <c r="L6" s="30"/>
      <c r="M6" s="30"/>
      <c r="N6" s="30"/>
      <c r="O6" s="209"/>
      <c r="P6" s="83"/>
      <c r="Q6" s="87"/>
      <c r="R6" s="83"/>
    </row>
    <row r="7" spans="1:18" ht="18" customHeight="1">
      <c r="A7" s="31"/>
      <c r="B7" s="30" t="s">
        <v>51</v>
      </c>
      <c r="C7" s="30"/>
      <c r="D7" s="30"/>
      <c r="E7" s="30"/>
      <c r="F7" s="74"/>
      <c r="G7" s="76">
        <v>48740384.31999999</v>
      </c>
      <c r="H7" s="74"/>
      <c r="I7" s="76">
        <v>68526446.39</v>
      </c>
      <c r="J7" s="30"/>
      <c r="K7" s="30" t="s">
        <v>52</v>
      </c>
      <c r="L7" s="30"/>
      <c r="M7" s="30"/>
      <c r="N7" s="30"/>
      <c r="O7" s="74"/>
      <c r="P7" s="76">
        <v>0</v>
      </c>
      <c r="Q7" s="87"/>
      <c r="R7" s="76">
        <v>0</v>
      </c>
    </row>
    <row r="8" spans="1:18" ht="18" customHeight="1">
      <c r="A8" s="31"/>
      <c r="B8" s="30" t="s">
        <v>53</v>
      </c>
      <c r="C8" s="30"/>
      <c r="D8" s="30"/>
      <c r="E8" s="30"/>
      <c r="F8" s="74"/>
      <c r="G8" s="76">
        <v>0</v>
      </c>
      <c r="H8" s="74"/>
      <c r="I8" s="76">
        <v>0</v>
      </c>
      <c r="J8" s="30"/>
      <c r="K8" s="30" t="s">
        <v>54</v>
      </c>
      <c r="L8" s="30"/>
      <c r="M8" s="30"/>
      <c r="N8" s="30"/>
      <c r="O8" s="74"/>
      <c r="P8" s="76">
        <v>1028943.96</v>
      </c>
      <c r="Q8" s="87"/>
      <c r="R8" s="76">
        <v>990180.61</v>
      </c>
    </row>
    <row r="9" spans="1:18" ht="18" customHeight="1">
      <c r="A9" s="31"/>
      <c r="B9" s="30"/>
      <c r="C9" s="30" t="s">
        <v>55</v>
      </c>
      <c r="D9" s="30"/>
      <c r="E9" s="30"/>
      <c r="F9" s="77">
        <v>0</v>
      </c>
      <c r="G9" s="75" t="s">
        <v>47</v>
      </c>
      <c r="H9" s="77">
        <v>0</v>
      </c>
      <c r="I9" s="75"/>
      <c r="J9" s="30"/>
      <c r="K9" s="30"/>
      <c r="L9" s="30" t="s">
        <v>56</v>
      </c>
      <c r="M9" s="30"/>
      <c r="N9" s="30"/>
      <c r="O9" s="77">
        <v>1028943.96</v>
      </c>
      <c r="P9" s="75" t="s">
        <v>47</v>
      </c>
      <c r="Q9" s="88">
        <v>990180.61</v>
      </c>
      <c r="R9" s="75" t="s">
        <v>47</v>
      </c>
    </row>
    <row r="10" spans="1:18" ht="18" customHeight="1">
      <c r="A10" s="31"/>
      <c r="B10" s="30"/>
      <c r="C10" s="30" t="s">
        <v>57</v>
      </c>
      <c r="D10" s="30"/>
      <c r="E10" s="30"/>
      <c r="F10" s="74"/>
      <c r="G10" s="75" t="s">
        <v>47</v>
      </c>
      <c r="H10" s="74"/>
      <c r="I10" s="75"/>
      <c r="J10" s="30"/>
      <c r="K10" s="30"/>
      <c r="L10" s="30" t="s">
        <v>58</v>
      </c>
      <c r="M10" s="30"/>
      <c r="N10" s="30"/>
      <c r="O10" s="78" t="s">
        <v>59</v>
      </c>
      <c r="P10" s="75" t="s">
        <v>47</v>
      </c>
      <c r="Q10" s="89" t="s">
        <v>59</v>
      </c>
      <c r="R10" s="75" t="s">
        <v>47</v>
      </c>
    </row>
    <row r="11" spans="1:18" ht="18" customHeight="1">
      <c r="A11" s="31"/>
      <c r="B11" s="30"/>
      <c r="C11" s="30"/>
      <c r="D11" s="30" t="s">
        <v>60</v>
      </c>
      <c r="E11" s="30"/>
      <c r="F11" s="77"/>
      <c r="G11" s="75" t="s">
        <v>47</v>
      </c>
      <c r="H11" s="77"/>
      <c r="I11" s="75" t="s">
        <v>47</v>
      </c>
      <c r="J11" s="30"/>
      <c r="K11" s="30" t="s">
        <v>61</v>
      </c>
      <c r="L11" s="30"/>
      <c r="M11" s="30"/>
      <c r="N11" s="30"/>
      <c r="O11" s="74"/>
      <c r="P11" s="76">
        <v>6476821.219999999</v>
      </c>
      <c r="Q11" s="87"/>
      <c r="R11" s="76">
        <v>839544.1</v>
      </c>
    </row>
    <row r="12" spans="1:18" ht="18" customHeight="1">
      <c r="A12" s="31"/>
      <c r="B12" s="30" t="s">
        <v>62</v>
      </c>
      <c r="C12" s="30"/>
      <c r="D12" s="30"/>
      <c r="E12" s="30"/>
      <c r="F12" s="74"/>
      <c r="G12" s="76">
        <v>2395108.03</v>
      </c>
      <c r="H12" s="74"/>
      <c r="I12" s="76">
        <v>4086366.94</v>
      </c>
      <c r="J12" s="30"/>
      <c r="K12" s="30"/>
      <c r="L12" s="30" t="s">
        <v>63</v>
      </c>
      <c r="M12" s="30"/>
      <c r="N12" s="30"/>
      <c r="O12" s="77">
        <v>6476821.219999999</v>
      </c>
      <c r="P12" s="75" t="s">
        <v>47</v>
      </c>
      <c r="Q12" s="88">
        <v>839544.1</v>
      </c>
      <c r="R12" s="75" t="s">
        <v>47</v>
      </c>
    </row>
    <row r="13" spans="1:18" ht="18" customHeight="1">
      <c r="A13" s="31"/>
      <c r="B13" s="30"/>
      <c r="C13" s="30" t="s">
        <v>64</v>
      </c>
      <c r="D13" s="30"/>
      <c r="E13" s="30"/>
      <c r="F13" s="77">
        <v>4082015.57</v>
      </c>
      <c r="G13" s="75" t="s">
        <v>47</v>
      </c>
      <c r="H13" s="77">
        <v>6208552.84</v>
      </c>
      <c r="I13" s="75" t="s">
        <v>47</v>
      </c>
      <c r="J13" s="30"/>
      <c r="K13" s="30" t="s">
        <v>47</v>
      </c>
      <c r="L13" s="30" t="s">
        <v>65</v>
      </c>
      <c r="M13" s="30"/>
      <c r="N13" s="30"/>
      <c r="O13" s="78" t="s">
        <v>59</v>
      </c>
      <c r="P13" s="75" t="s">
        <v>47</v>
      </c>
      <c r="Q13" s="89" t="s">
        <v>59</v>
      </c>
      <c r="R13" s="75"/>
    </row>
    <row r="14" spans="1:18" ht="18" customHeight="1">
      <c r="A14" s="31"/>
      <c r="B14" s="30"/>
      <c r="C14" s="32" t="s">
        <v>66</v>
      </c>
      <c r="D14" s="30"/>
      <c r="E14" s="30"/>
      <c r="F14" s="78" t="s">
        <v>59</v>
      </c>
      <c r="G14" s="75" t="s">
        <v>47</v>
      </c>
      <c r="H14" s="78" t="s">
        <v>59</v>
      </c>
      <c r="I14" s="75" t="s">
        <v>47</v>
      </c>
      <c r="J14" s="30"/>
      <c r="K14" s="30" t="s">
        <v>67</v>
      </c>
      <c r="L14" s="30"/>
      <c r="M14" s="30"/>
      <c r="N14" s="30"/>
      <c r="O14" s="74"/>
      <c r="P14" s="76" t="s">
        <v>47</v>
      </c>
      <c r="Q14" s="87"/>
      <c r="R14" s="76" t="s">
        <v>47</v>
      </c>
    </row>
    <row r="15" spans="1:18" ht="18" customHeight="1">
      <c r="A15" s="31"/>
      <c r="B15" s="30"/>
      <c r="C15" s="30" t="s">
        <v>68</v>
      </c>
      <c r="D15" s="30"/>
      <c r="E15" s="30"/>
      <c r="F15" s="79">
        <v>-1686907.54</v>
      </c>
      <c r="G15" s="75" t="s">
        <v>47</v>
      </c>
      <c r="H15" s="79">
        <v>-2122185.9</v>
      </c>
      <c r="I15" s="75" t="s">
        <v>47</v>
      </c>
      <c r="J15" s="30"/>
      <c r="K15" s="30" t="s">
        <v>69</v>
      </c>
      <c r="L15" s="30"/>
      <c r="M15" s="30"/>
      <c r="N15" s="30"/>
      <c r="O15" s="74"/>
      <c r="P15" s="75" t="s">
        <v>47</v>
      </c>
      <c r="Q15" s="87"/>
      <c r="R15" s="75" t="s">
        <v>47</v>
      </c>
    </row>
    <row r="16" spans="1:18" ht="18" customHeight="1">
      <c r="A16" s="31"/>
      <c r="B16" s="30" t="s">
        <v>70</v>
      </c>
      <c r="C16" s="30"/>
      <c r="D16" s="30"/>
      <c r="E16" s="30"/>
      <c r="F16" s="74"/>
      <c r="G16" s="76">
        <v>1884755.62</v>
      </c>
      <c r="H16" s="74"/>
      <c r="I16" s="76">
        <v>2877743.97</v>
      </c>
      <c r="J16" s="30"/>
      <c r="K16" s="30"/>
      <c r="L16" s="30" t="s">
        <v>71</v>
      </c>
      <c r="M16" s="30"/>
      <c r="N16" s="30"/>
      <c r="O16" s="74"/>
      <c r="P16" s="76" t="s">
        <v>47</v>
      </c>
      <c r="Q16" s="87"/>
      <c r="R16" s="76" t="s">
        <v>47</v>
      </c>
    </row>
    <row r="17" spans="1:18" ht="18" customHeight="1">
      <c r="A17" s="31"/>
      <c r="B17" s="30"/>
      <c r="C17" s="30" t="s">
        <v>72</v>
      </c>
      <c r="D17" s="30"/>
      <c r="E17" s="30"/>
      <c r="F17" s="77">
        <v>1884755.62</v>
      </c>
      <c r="G17" s="75" t="s">
        <v>47</v>
      </c>
      <c r="H17" s="77">
        <v>2877743.97</v>
      </c>
      <c r="I17" s="75" t="s">
        <v>47</v>
      </c>
      <c r="J17" s="30"/>
      <c r="K17" s="30"/>
      <c r="L17" s="30" t="s">
        <v>73</v>
      </c>
      <c r="M17" s="30"/>
      <c r="N17" s="30"/>
      <c r="O17" s="74"/>
      <c r="P17" s="75" t="s">
        <v>47</v>
      </c>
      <c r="Q17" s="87"/>
      <c r="R17" s="75" t="s">
        <v>47</v>
      </c>
    </row>
    <row r="18" spans="1:18" ht="18" customHeight="1">
      <c r="A18" s="31"/>
      <c r="B18" s="30"/>
      <c r="C18" s="32" t="s">
        <v>74</v>
      </c>
      <c r="D18" s="30"/>
      <c r="E18" s="30"/>
      <c r="F18" s="78" t="s">
        <v>59</v>
      </c>
      <c r="G18" s="75" t="s">
        <v>47</v>
      </c>
      <c r="H18" s="78" t="s">
        <v>59</v>
      </c>
      <c r="I18" s="75" t="s">
        <v>47</v>
      </c>
      <c r="J18" s="30"/>
      <c r="K18" s="30"/>
      <c r="L18" s="30"/>
      <c r="M18" s="30" t="s">
        <v>75</v>
      </c>
      <c r="N18" s="30"/>
      <c r="O18" s="77"/>
      <c r="P18" s="75" t="s">
        <v>47</v>
      </c>
      <c r="Q18" s="88"/>
      <c r="R18" s="75" t="s">
        <v>47</v>
      </c>
    </row>
    <row r="19" spans="1:18" ht="18" customHeight="1">
      <c r="A19" s="31"/>
      <c r="B19" s="30"/>
      <c r="C19" s="30" t="s">
        <v>76</v>
      </c>
      <c r="D19" s="30"/>
      <c r="E19" s="30"/>
      <c r="F19" s="77"/>
      <c r="G19" s="75" t="s">
        <v>47</v>
      </c>
      <c r="H19" s="77"/>
      <c r="I19" s="75" t="s">
        <v>47</v>
      </c>
      <c r="J19" s="30"/>
      <c r="K19" s="30" t="s">
        <v>77</v>
      </c>
      <c r="L19" s="30"/>
      <c r="M19" s="30"/>
      <c r="N19" s="30"/>
      <c r="O19" s="74"/>
      <c r="P19" s="76">
        <v>4637883.58</v>
      </c>
      <c r="Q19" s="87"/>
      <c r="R19" s="76">
        <v>4773358.59</v>
      </c>
    </row>
    <row r="20" spans="1:18" ht="18" customHeight="1">
      <c r="A20" s="31"/>
      <c r="B20" s="30" t="s">
        <v>78</v>
      </c>
      <c r="C20" s="30"/>
      <c r="D20" s="30"/>
      <c r="E20" s="30"/>
      <c r="F20" s="74"/>
      <c r="G20" s="76">
        <v>1030947.12</v>
      </c>
      <c r="H20" s="74"/>
      <c r="I20" s="76">
        <v>597844.02</v>
      </c>
      <c r="J20" s="30"/>
      <c r="K20" s="30" t="s">
        <v>79</v>
      </c>
      <c r="L20" s="30"/>
      <c r="M20" s="30"/>
      <c r="N20" s="30"/>
      <c r="O20" s="74"/>
      <c r="P20" s="76">
        <v>0</v>
      </c>
      <c r="Q20" s="87"/>
      <c r="R20" s="76">
        <v>0</v>
      </c>
    </row>
    <row r="21" spans="1:18" ht="18" customHeight="1">
      <c r="A21" s="31"/>
      <c r="B21" s="30"/>
      <c r="C21" s="30" t="s">
        <v>80</v>
      </c>
      <c r="D21" s="30"/>
      <c r="E21" s="30"/>
      <c r="F21" s="77">
        <v>120194.41</v>
      </c>
      <c r="G21" s="75" t="s">
        <v>47</v>
      </c>
      <c r="H21" s="77">
        <v>179698.22</v>
      </c>
      <c r="I21" s="75" t="s">
        <v>47</v>
      </c>
      <c r="J21" s="30"/>
      <c r="K21" s="30"/>
      <c r="L21" s="30" t="s">
        <v>81</v>
      </c>
      <c r="M21" s="30"/>
      <c r="N21" s="30"/>
      <c r="O21" s="74"/>
      <c r="P21" s="75" t="s">
        <v>47</v>
      </c>
      <c r="Q21" s="87"/>
      <c r="R21" s="75" t="s">
        <v>47</v>
      </c>
    </row>
    <row r="22" spans="1:18" ht="18" customHeight="1">
      <c r="A22" s="31"/>
      <c r="B22" s="30"/>
      <c r="C22" s="30" t="s">
        <v>82</v>
      </c>
      <c r="D22" s="30"/>
      <c r="E22" s="30"/>
      <c r="F22" s="78" t="s">
        <v>59</v>
      </c>
      <c r="G22" s="75" t="s">
        <v>47</v>
      </c>
      <c r="H22" s="78" t="s">
        <v>59</v>
      </c>
      <c r="I22" s="75" t="s">
        <v>47</v>
      </c>
      <c r="J22" s="30"/>
      <c r="K22" s="30"/>
      <c r="L22" s="30"/>
      <c r="M22" s="30" t="s">
        <v>83</v>
      </c>
      <c r="N22" s="30"/>
      <c r="O22" s="77">
        <v>0</v>
      </c>
      <c r="P22" s="75" t="s">
        <v>47</v>
      </c>
      <c r="Q22" s="88">
        <v>0</v>
      </c>
      <c r="R22" s="75" t="s">
        <v>47</v>
      </c>
    </row>
    <row r="23" spans="1:18" ht="18" customHeight="1">
      <c r="A23" s="31"/>
      <c r="B23" s="30"/>
      <c r="C23" s="30" t="s">
        <v>84</v>
      </c>
      <c r="D23" s="30"/>
      <c r="E23" s="30"/>
      <c r="F23" s="77">
        <v>910752.71</v>
      </c>
      <c r="G23" s="75" t="s">
        <v>47</v>
      </c>
      <c r="H23" s="77">
        <v>418145.8</v>
      </c>
      <c r="I23" s="75"/>
      <c r="J23" s="30"/>
      <c r="K23" s="30"/>
      <c r="L23" s="30" t="s">
        <v>85</v>
      </c>
      <c r="M23" s="30"/>
      <c r="N23" s="30"/>
      <c r="O23" s="74"/>
      <c r="P23" s="75" t="s">
        <v>47</v>
      </c>
      <c r="Q23" s="87"/>
      <c r="R23" s="75" t="s">
        <v>47</v>
      </c>
    </row>
    <row r="24" spans="1:18" ht="18" customHeight="1">
      <c r="A24" s="31"/>
      <c r="B24" s="30" t="s">
        <v>86</v>
      </c>
      <c r="C24" s="30"/>
      <c r="D24" s="30"/>
      <c r="E24" s="30"/>
      <c r="F24" s="74"/>
      <c r="G24" s="75"/>
      <c r="H24" s="74"/>
      <c r="I24" s="75"/>
      <c r="J24" s="30"/>
      <c r="K24" s="30"/>
      <c r="L24" s="30"/>
      <c r="M24" s="30" t="s">
        <v>87</v>
      </c>
      <c r="N24" s="30"/>
      <c r="O24" s="79">
        <v>0</v>
      </c>
      <c r="P24" s="75" t="s">
        <v>47</v>
      </c>
      <c r="Q24" s="90">
        <v>0</v>
      </c>
      <c r="R24" s="75" t="s">
        <v>47</v>
      </c>
    </row>
    <row r="25" spans="1:18" ht="18" customHeight="1">
      <c r="A25" s="31"/>
      <c r="B25" s="30"/>
      <c r="C25" s="30" t="s">
        <v>88</v>
      </c>
      <c r="D25" s="30"/>
      <c r="E25" s="30"/>
      <c r="F25" s="74"/>
      <c r="G25" s="76">
        <v>0</v>
      </c>
      <c r="H25" s="74"/>
      <c r="I25" s="76">
        <v>0</v>
      </c>
      <c r="J25" s="30"/>
      <c r="K25" s="30"/>
      <c r="L25" s="30" t="s">
        <v>89</v>
      </c>
      <c r="M25" s="30"/>
      <c r="N25" s="30"/>
      <c r="O25" s="77"/>
      <c r="P25" s="75"/>
      <c r="Q25" s="88"/>
      <c r="R25" s="75"/>
    </row>
    <row r="26" spans="1:18" ht="18" customHeight="1">
      <c r="A26" s="31"/>
      <c r="B26" s="30"/>
      <c r="C26" s="30" t="s">
        <v>73</v>
      </c>
      <c r="D26" s="30"/>
      <c r="E26" s="30"/>
      <c r="F26" s="74"/>
      <c r="G26" s="75" t="s">
        <v>47</v>
      </c>
      <c r="H26" s="74"/>
      <c r="I26" s="75"/>
      <c r="J26" s="30"/>
      <c r="K26" s="30"/>
      <c r="L26" s="30" t="s">
        <v>90</v>
      </c>
      <c r="M26" s="30"/>
      <c r="N26" s="30"/>
      <c r="O26" s="77">
        <v>0</v>
      </c>
      <c r="P26" s="75" t="s">
        <v>47</v>
      </c>
      <c r="Q26" s="88">
        <v>0</v>
      </c>
      <c r="R26" s="75" t="s">
        <v>47</v>
      </c>
    </row>
    <row r="27" spans="1:18" ht="18" customHeight="1">
      <c r="A27" s="31"/>
      <c r="B27" s="30"/>
      <c r="C27" s="30" t="s">
        <v>91</v>
      </c>
      <c r="D27" s="30" t="s">
        <v>92</v>
      </c>
      <c r="E27" s="30"/>
      <c r="F27" s="77">
        <v>0</v>
      </c>
      <c r="G27" s="75" t="s">
        <v>47</v>
      </c>
      <c r="H27" s="77">
        <v>0</v>
      </c>
      <c r="I27" s="75" t="s">
        <v>47</v>
      </c>
      <c r="J27" s="30"/>
      <c r="K27" s="30"/>
      <c r="L27" s="30" t="s">
        <v>93</v>
      </c>
      <c r="M27" s="30"/>
      <c r="N27" s="30"/>
      <c r="O27" s="77"/>
      <c r="P27" s="75" t="s">
        <v>47</v>
      </c>
      <c r="Q27" s="88"/>
      <c r="R27" s="75" t="s">
        <v>47</v>
      </c>
    </row>
    <row r="28" spans="1:18" ht="18" customHeight="1">
      <c r="A28" s="31"/>
      <c r="B28" s="30"/>
      <c r="C28" s="30" t="s">
        <v>94</v>
      </c>
      <c r="D28" s="30"/>
      <c r="E28" s="30"/>
      <c r="F28" s="77"/>
      <c r="G28" s="75" t="s">
        <v>47</v>
      </c>
      <c r="H28" s="77"/>
      <c r="I28" s="75" t="s">
        <v>47</v>
      </c>
      <c r="J28" s="30"/>
      <c r="K28" s="30" t="s">
        <v>95</v>
      </c>
      <c r="L28" s="30"/>
      <c r="M28" s="30"/>
      <c r="N28" s="30"/>
      <c r="O28" s="74"/>
      <c r="P28" s="75" t="s">
        <v>47</v>
      </c>
      <c r="Q28" s="87"/>
      <c r="R28" s="75" t="s">
        <v>47</v>
      </c>
    </row>
    <row r="29" spans="1:18" ht="18" customHeight="1">
      <c r="A29" s="31"/>
      <c r="B29" s="30" t="s">
        <v>96</v>
      </c>
      <c r="C29" s="30"/>
      <c r="D29" s="30"/>
      <c r="E29" s="30"/>
      <c r="F29" s="74"/>
      <c r="G29" s="75" t="s">
        <v>47</v>
      </c>
      <c r="H29" s="74"/>
      <c r="I29" s="75" t="s">
        <v>47</v>
      </c>
      <c r="J29" s="30"/>
      <c r="K29" s="30"/>
      <c r="L29" s="30" t="s">
        <v>97</v>
      </c>
      <c r="M29" s="30"/>
      <c r="N29" s="30"/>
      <c r="O29" s="74"/>
      <c r="P29" s="91">
        <v>20761.11</v>
      </c>
      <c r="Q29" s="87"/>
      <c r="R29" s="91">
        <v>139962.33</v>
      </c>
    </row>
    <row r="30" spans="1:18" ht="18" customHeight="1">
      <c r="A30" s="31"/>
      <c r="B30" s="30"/>
      <c r="C30" s="30" t="s">
        <v>98</v>
      </c>
      <c r="D30" s="30"/>
      <c r="E30" s="30"/>
      <c r="F30" s="74"/>
      <c r="G30" s="76">
        <v>55138.55</v>
      </c>
      <c r="H30" s="74"/>
      <c r="I30" s="76">
        <v>61223.51</v>
      </c>
      <c r="J30" s="30"/>
      <c r="K30" s="30" t="s">
        <v>99</v>
      </c>
      <c r="L30" s="30"/>
      <c r="M30" s="30"/>
      <c r="N30" s="30"/>
      <c r="O30" s="74"/>
      <c r="P30" s="91">
        <v>1942378.5</v>
      </c>
      <c r="Q30" s="87"/>
      <c r="R30" s="91">
        <v>3606830.8</v>
      </c>
    </row>
    <row r="31" spans="1:18" ht="18" customHeight="1">
      <c r="A31" s="31"/>
      <c r="B31" s="30" t="s">
        <v>100</v>
      </c>
      <c r="C31" s="30"/>
      <c r="D31" s="30"/>
      <c r="E31" s="30"/>
      <c r="F31" s="74"/>
      <c r="G31" s="76">
        <v>3120842.57</v>
      </c>
      <c r="H31" s="74"/>
      <c r="I31" s="76">
        <v>7462554.09</v>
      </c>
      <c r="J31" s="30"/>
      <c r="K31" s="30"/>
      <c r="L31" s="30" t="s">
        <v>47</v>
      </c>
      <c r="M31" s="30" t="s">
        <v>47</v>
      </c>
      <c r="N31" s="30"/>
      <c r="O31" s="74"/>
      <c r="P31" s="83"/>
      <c r="Q31" s="87"/>
      <c r="R31" s="83"/>
    </row>
    <row r="32" spans="1:18" ht="18" customHeight="1">
      <c r="A32" s="33"/>
      <c r="B32" s="30"/>
      <c r="C32" s="30" t="s">
        <v>101</v>
      </c>
      <c r="D32" s="30"/>
      <c r="E32" s="30"/>
      <c r="F32" s="74"/>
      <c r="G32" s="80">
        <v>57227176.209999986</v>
      </c>
      <c r="H32" s="74"/>
      <c r="I32" s="80">
        <v>83612178.92</v>
      </c>
      <c r="J32" s="30" t="s">
        <v>102</v>
      </c>
      <c r="K32" s="30"/>
      <c r="L32" s="30"/>
      <c r="M32" s="30"/>
      <c r="N32" s="30"/>
      <c r="O32" s="74"/>
      <c r="P32" s="92">
        <v>14106788.369999997</v>
      </c>
      <c r="Q32" s="87"/>
      <c r="R32" s="92">
        <v>10349876.43</v>
      </c>
    </row>
    <row r="33" spans="1:18" ht="18" customHeight="1">
      <c r="A33" s="29" t="s">
        <v>103</v>
      </c>
      <c r="B33" s="30"/>
      <c r="C33" s="30"/>
      <c r="D33" s="30"/>
      <c r="E33" s="30"/>
      <c r="F33" s="81"/>
      <c r="G33" s="82"/>
      <c r="H33" s="81"/>
      <c r="I33" s="82"/>
      <c r="J33" s="30" t="s">
        <v>104</v>
      </c>
      <c r="K33" s="30"/>
      <c r="L33" s="30"/>
      <c r="M33" s="30"/>
      <c r="N33" s="30"/>
      <c r="O33" s="74"/>
      <c r="P33" s="83"/>
      <c r="Q33" s="87"/>
      <c r="R33" s="83"/>
    </row>
    <row r="34" spans="1:18" ht="18" customHeight="1">
      <c r="A34" s="31"/>
      <c r="B34" s="30" t="s">
        <v>105</v>
      </c>
      <c r="C34" s="30"/>
      <c r="D34" s="30"/>
      <c r="E34" s="30"/>
      <c r="F34" s="74" t="s">
        <v>106</v>
      </c>
      <c r="G34" s="76">
        <v>6554.4</v>
      </c>
      <c r="H34" s="74" t="s">
        <v>106</v>
      </c>
      <c r="I34" s="76">
        <v>92603.01</v>
      </c>
      <c r="J34" s="30"/>
      <c r="K34" s="30" t="s">
        <v>52</v>
      </c>
      <c r="L34" s="30"/>
      <c r="M34" s="30"/>
      <c r="N34" s="30"/>
      <c r="O34" s="74"/>
      <c r="P34" s="84"/>
      <c r="Q34" s="87"/>
      <c r="R34" s="84"/>
    </row>
    <row r="35" spans="1:18" ht="18" customHeight="1">
      <c r="A35" s="31"/>
      <c r="B35" s="30"/>
      <c r="C35" s="30" t="s">
        <v>107</v>
      </c>
      <c r="D35" s="30"/>
      <c r="E35" s="30"/>
      <c r="F35" s="77">
        <v>6554.4</v>
      </c>
      <c r="G35" s="83" t="s">
        <v>47</v>
      </c>
      <c r="H35" s="77">
        <v>92603.01</v>
      </c>
      <c r="I35" s="83" t="s">
        <v>47</v>
      </c>
      <c r="J35" s="30"/>
      <c r="K35" s="30" t="s">
        <v>54</v>
      </c>
      <c r="L35" s="30"/>
      <c r="M35" s="30"/>
      <c r="N35" s="30"/>
      <c r="O35" s="74"/>
      <c r="P35" s="84">
        <v>0</v>
      </c>
      <c r="Q35" s="87"/>
      <c r="R35" s="84">
        <v>0</v>
      </c>
    </row>
    <row r="36" spans="1:18" ht="18" customHeight="1">
      <c r="A36" s="31"/>
      <c r="B36" s="30"/>
      <c r="C36" s="30" t="s">
        <v>66</v>
      </c>
      <c r="D36" s="30"/>
      <c r="E36" s="30"/>
      <c r="F36" s="78" t="s">
        <v>59</v>
      </c>
      <c r="G36" s="83" t="s">
        <v>47</v>
      </c>
      <c r="H36" s="78" t="s">
        <v>59</v>
      </c>
      <c r="I36" s="83" t="s">
        <v>47</v>
      </c>
      <c r="J36" s="30"/>
      <c r="K36" s="30"/>
      <c r="L36" s="30" t="s">
        <v>56</v>
      </c>
      <c r="M36" s="30"/>
      <c r="N36" s="30"/>
      <c r="O36" s="94">
        <v>0</v>
      </c>
      <c r="P36" s="83"/>
      <c r="Q36" s="93">
        <v>0</v>
      </c>
      <c r="R36" s="83"/>
    </row>
    <row r="37" spans="1:18" ht="18" customHeight="1">
      <c r="A37" s="31"/>
      <c r="B37" s="30"/>
      <c r="C37" s="30" t="s">
        <v>108</v>
      </c>
      <c r="D37" s="30"/>
      <c r="E37" s="30"/>
      <c r="F37" s="78" t="s">
        <v>59</v>
      </c>
      <c r="G37" s="83" t="s">
        <v>47</v>
      </c>
      <c r="H37" s="78" t="s">
        <v>59</v>
      </c>
      <c r="I37" s="83" t="s">
        <v>47</v>
      </c>
      <c r="J37" s="30"/>
      <c r="K37" s="30"/>
      <c r="L37" s="30" t="s">
        <v>58</v>
      </c>
      <c r="M37" s="30"/>
      <c r="N37" s="30"/>
      <c r="O37" s="78" t="s">
        <v>59</v>
      </c>
      <c r="P37" s="83"/>
      <c r="Q37" s="89" t="s">
        <v>59</v>
      </c>
      <c r="R37" s="83"/>
    </row>
    <row r="38" spans="1:18" ht="18" customHeight="1">
      <c r="A38" s="31"/>
      <c r="B38" s="30" t="s">
        <v>109</v>
      </c>
      <c r="C38" s="30"/>
      <c r="D38" s="30"/>
      <c r="E38" s="30"/>
      <c r="F38" s="74" t="s">
        <v>106</v>
      </c>
      <c r="G38" s="84">
        <v>0</v>
      </c>
      <c r="H38" s="74" t="s">
        <v>106</v>
      </c>
      <c r="I38" s="84">
        <v>0</v>
      </c>
      <c r="J38" s="30"/>
      <c r="K38" s="30" t="s">
        <v>61</v>
      </c>
      <c r="L38" s="30"/>
      <c r="M38" s="30"/>
      <c r="N38" s="30"/>
      <c r="O38" s="74"/>
      <c r="P38" s="84">
        <v>0</v>
      </c>
      <c r="Q38" s="87"/>
      <c r="R38" s="84">
        <v>0</v>
      </c>
    </row>
    <row r="39" spans="1:18" ht="18" customHeight="1">
      <c r="A39" s="31"/>
      <c r="B39" s="30"/>
      <c r="C39" s="30" t="s">
        <v>72</v>
      </c>
      <c r="D39" s="30"/>
      <c r="E39" s="30"/>
      <c r="F39" s="77">
        <v>0</v>
      </c>
      <c r="G39" s="83" t="s">
        <v>47</v>
      </c>
      <c r="H39" s="77">
        <v>0</v>
      </c>
      <c r="I39" s="83" t="s">
        <v>47</v>
      </c>
      <c r="J39" s="30"/>
      <c r="K39" s="30"/>
      <c r="L39" s="30" t="s">
        <v>63</v>
      </c>
      <c r="M39" s="30"/>
      <c r="N39" s="30"/>
      <c r="O39" s="94"/>
      <c r="P39" s="83"/>
      <c r="Q39" s="94"/>
      <c r="R39" s="83"/>
    </row>
    <row r="40" spans="1:18" ht="18" customHeight="1">
      <c r="A40" s="31"/>
      <c r="B40" s="30"/>
      <c r="C40" s="30" t="s">
        <v>74</v>
      </c>
      <c r="D40" s="30"/>
      <c r="E40" s="30"/>
      <c r="F40" s="78" t="s">
        <v>59</v>
      </c>
      <c r="G40" s="83" t="s">
        <v>47</v>
      </c>
      <c r="H40" s="78" t="s">
        <v>59</v>
      </c>
      <c r="I40" s="83" t="s">
        <v>47</v>
      </c>
      <c r="J40" s="30"/>
      <c r="K40" s="30"/>
      <c r="L40" s="32" t="s">
        <v>65</v>
      </c>
      <c r="M40" s="30"/>
      <c r="N40" s="30"/>
      <c r="O40" s="78" t="s">
        <v>59</v>
      </c>
      <c r="P40" s="83"/>
      <c r="Q40" s="89" t="s">
        <v>59</v>
      </c>
      <c r="R40" s="83"/>
    </row>
    <row r="41" spans="1:18" ht="18" customHeight="1">
      <c r="A41" s="31"/>
      <c r="B41" s="30"/>
      <c r="C41" s="30" t="s">
        <v>76</v>
      </c>
      <c r="D41" s="30"/>
      <c r="E41" s="30"/>
      <c r="F41" s="78" t="s">
        <v>59</v>
      </c>
      <c r="G41" s="83" t="s">
        <v>47</v>
      </c>
      <c r="H41" s="78" t="s">
        <v>59</v>
      </c>
      <c r="I41" s="83" t="s">
        <v>47</v>
      </c>
      <c r="J41" s="30"/>
      <c r="K41" s="30" t="s">
        <v>67</v>
      </c>
      <c r="L41" s="30"/>
      <c r="M41" s="30"/>
      <c r="N41" s="30"/>
      <c r="O41" s="74"/>
      <c r="P41" s="91">
        <v>0</v>
      </c>
      <c r="Q41" s="87"/>
      <c r="R41" s="91">
        <v>0</v>
      </c>
    </row>
    <row r="42" spans="1:18" ht="18" customHeight="1">
      <c r="A42" s="31"/>
      <c r="B42" s="32" t="s">
        <v>110</v>
      </c>
      <c r="C42" s="30"/>
      <c r="D42" s="30"/>
      <c r="E42" s="30"/>
      <c r="F42" s="74"/>
      <c r="G42" s="84">
        <v>1084023.42</v>
      </c>
      <c r="H42" s="74"/>
      <c r="I42" s="84">
        <v>1912585.92</v>
      </c>
      <c r="J42" s="30"/>
      <c r="K42" s="30" t="s">
        <v>111</v>
      </c>
      <c r="L42" s="30"/>
      <c r="M42" s="30"/>
      <c r="N42" s="30"/>
      <c r="O42" s="74"/>
      <c r="P42" s="91">
        <v>0</v>
      </c>
      <c r="Q42" s="87"/>
      <c r="R42" s="91">
        <v>0</v>
      </c>
    </row>
    <row r="43" spans="1:18" ht="18" customHeight="1">
      <c r="A43" s="31"/>
      <c r="B43" s="30"/>
      <c r="C43" s="30" t="s">
        <v>112</v>
      </c>
      <c r="D43" s="30"/>
      <c r="E43" s="30"/>
      <c r="F43" s="77"/>
      <c r="G43" s="83" t="s">
        <v>47</v>
      </c>
      <c r="H43" s="77"/>
      <c r="I43" s="83" t="s">
        <v>47</v>
      </c>
      <c r="J43" s="30"/>
      <c r="K43" s="30"/>
      <c r="L43" s="30" t="s">
        <v>113</v>
      </c>
      <c r="M43" s="30"/>
      <c r="N43" s="30"/>
      <c r="O43" s="77"/>
      <c r="P43" s="83"/>
      <c r="Q43" s="88"/>
      <c r="R43" s="83"/>
    </row>
    <row r="44" spans="1:18" ht="18" customHeight="1">
      <c r="A44" s="31"/>
      <c r="B44" s="30"/>
      <c r="C44" s="30" t="s">
        <v>114</v>
      </c>
      <c r="D44" s="30"/>
      <c r="E44" s="30"/>
      <c r="F44" s="74" t="s">
        <v>106</v>
      </c>
      <c r="G44" s="83" t="s">
        <v>47</v>
      </c>
      <c r="H44" s="74" t="s">
        <v>106</v>
      </c>
      <c r="I44" s="83" t="s">
        <v>47</v>
      </c>
      <c r="J44" s="30"/>
      <c r="K44" s="30"/>
      <c r="L44" s="30" t="s">
        <v>115</v>
      </c>
      <c r="M44" s="30"/>
      <c r="N44" s="30"/>
      <c r="O44" s="77"/>
      <c r="P44" s="83"/>
      <c r="Q44" s="88"/>
      <c r="R44" s="83"/>
    </row>
    <row r="45" spans="1:18" ht="18" customHeight="1">
      <c r="A45" s="31"/>
      <c r="B45" s="30"/>
      <c r="C45" s="30"/>
      <c r="D45" s="30" t="s">
        <v>116</v>
      </c>
      <c r="E45" s="30"/>
      <c r="F45" s="78" t="s">
        <v>59</v>
      </c>
      <c r="G45" s="83" t="s">
        <v>47</v>
      </c>
      <c r="H45" s="78" t="s">
        <v>59</v>
      </c>
      <c r="I45" s="83" t="s">
        <v>47</v>
      </c>
      <c r="J45" s="30"/>
      <c r="K45" s="30" t="s">
        <v>117</v>
      </c>
      <c r="L45" s="30"/>
      <c r="M45" s="30"/>
      <c r="N45" s="30"/>
      <c r="O45" s="74"/>
      <c r="P45" s="83"/>
      <c r="Q45" s="87"/>
      <c r="R45" s="83"/>
    </row>
    <row r="46" spans="1:18" ht="18" customHeight="1">
      <c r="A46" s="31"/>
      <c r="B46" s="30"/>
      <c r="C46" s="30" t="s">
        <v>118</v>
      </c>
      <c r="D46" s="30"/>
      <c r="E46" s="30"/>
      <c r="F46" s="77">
        <v>2741148.42</v>
      </c>
      <c r="G46" s="83" t="s">
        <v>47</v>
      </c>
      <c r="H46" s="77">
        <v>2741148.42</v>
      </c>
      <c r="I46" s="83" t="s">
        <v>47</v>
      </c>
      <c r="J46" s="30"/>
      <c r="K46" s="30"/>
      <c r="L46" s="30" t="s">
        <v>97</v>
      </c>
      <c r="M46" s="30"/>
      <c r="N46" s="30"/>
      <c r="O46" s="74"/>
      <c r="P46" s="91">
        <v>212459.1</v>
      </c>
      <c r="Q46" s="87"/>
      <c r="R46" s="91">
        <v>223852.95</v>
      </c>
    </row>
    <row r="47" spans="1:18" ht="18" customHeight="1">
      <c r="A47" s="31"/>
      <c r="B47" s="30"/>
      <c r="C47" s="30" t="s">
        <v>119</v>
      </c>
      <c r="D47" s="30"/>
      <c r="E47" s="30"/>
      <c r="F47" s="78">
        <v>-1657125</v>
      </c>
      <c r="G47" s="83" t="s">
        <v>47</v>
      </c>
      <c r="H47" s="212">
        <v>-828562.5</v>
      </c>
      <c r="I47" s="83" t="s">
        <v>47</v>
      </c>
      <c r="J47" s="30"/>
      <c r="K47" s="30" t="s">
        <v>120</v>
      </c>
      <c r="L47" s="30"/>
      <c r="M47" s="30"/>
      <c r="N47" s="30"/>
      <c r="O47" s="74"/>
      <c r="P47" s="91">
        <v>0</v>
      </c>
      <c r="Q47" s="87"/>
      <c r="R47" s="91">
        <v>0</v>
      </c>
    </row>
    <row r="48" spans="1:18" ht="18" customHeight="1">
      <c r="A48" s="31"/>
      <c r="B48" s="30"/>
      <c r="C48" s="30" t="s">
        <v>121</v>
      </c>
      <c r="D48" s="30"/>
      <c r="E48" s="30"/>
      <c r="F48" s="74" t="s">
        <v>106</v>
      </c>
      <c r="G48" s="83" t="s">
        <v>47</v>
      </c>
      <c r="H48" s="74" t="s">
        <v>106</v>
      </c>
      <c r="I48" s="83" t="s">
        <v>47</v>
      </c>
      <c r="J48" s="30" t="s">
        <v>122</v>
      </c>
      <c r="K48" s="30"/>
      <c r="L48" s="30"/>
      <c r="M48" s="30"/>
      <c r="N48" s="30"/>
      <c r="O48" s="74"/>
      <c r="P48" s="92">
        <v>212459.1</v>
      </c>
      <c r="Q48" s="87"/>
      <c r="R48" s="92">
        <v>223852.95</v>
      </c>
    </row>
    <row r="49" spans="1:18" ht="18" customHeight="1">
      <c r="A49" s="31"/>
      <c r="B49" s="30"/>
      <c r="C49" s="30"/>
      <c r="D49" s="30" t="s">
        <v>123</v>
      </c>
      <c r="E49" s="30"/>
      <c r="F49" s="78" t="s">
        <v>59</v>
      </c>
      <c r="G49" s="83" t="s">
        <v>47</v>
      </c>
      <c r="H49" s="78" t="s">
        <v>59</v>
      </c>
      <c r="I49" s="83" t="s">
        <v>47</v>
      </c>
      <c r="J49" s="30" t="s">
        <v>124</v>
      </c>
      <c r="K49" s="30"/>
      <c r="L49" s="30"/>
      <c r="M49" s="30"/>
      <c r="N49" s="30"/>
      <c r="O49" s="74"/>
      <c r="P49" s="92">
        <v>14319247.469999997</v>
      </c>
      <c r="Q49" s="87"/>
      <c r="R49" s="92">
        <v>10573729.379999999</v>
      </c>
    </row>
    <row r="50" spans="1:18" ht="18" customHeight="1">
      <c r="A50" s="31"/>
      <c r="B50" s="30"/>
      <c r="C50" s="30" t="s">
        <v>125</v>
      </c>
      <c r="D50" s="30"/>
      <c r="E50" s="30"/>
      <c r="F50" s="77">
        <v>0</v>
      </c>
      <c r="G50" s="83" t="s">
        <v>47</v>
      </c>
      <c r="H50" s="77"/>
      <c r="I50" s="83" t="s">
        <v>47</v>
      </c>
      <c r="J50" s="30" t="s">
        <v>126</v>
      </c>
      <c r="K50" s="30"/>
      <c r="L50" s="30"/>
      <c r="M50" s="30"/>
      <c r="N50" s="30"/>
      <c r="O50" s="74"/>
      <c r="P50" s="83"/>
      <c r="Q50" s="87"/>
      <c r="R50" s="83"/>
    </row>
    <row r="51" spans="1:18" ht="18" customHeight="1">
      <c r="A51" s="31"/>
      <c r="B51" s="30"/>
      <c r="C51" s="30" t="s">
        <v>127</v>
      </c>
      <c r="D51" s="30"/>
      <c r="E51" s="30"/>
      <c r="F51" s="74" t="s">
        <v>106</v>
      </c>
      <c r="G51" s="83" t="s">
        <v>47</v>
      </c>
      <c r="H51" s="74" t="s">
        <v>106</v>
      </c>
      <c r="I51" s="83" t="s">
        <v>47</v>
      </c>
      <c r="J51" s="30"/>
      <c r="K51" s="30" t="s">
        <v>128</v>
      </c>
      <c r="L51" s="30"/>
      <c r="M51" s="30"/>
      <c r="N51" s="30"/>
      <c r="O51" s="74" t="s">
        <v>47</v>
      </c>
      <c r="P51" s="84"/>
      <c r="Q51" s="87" t="s">
        <v>47</v>
      </c>
      <c r="R51" s="84"/>
    </row>
    <row r="52" spans="1:18" ht="18" customHeight="1">
      <c r="A52" s="31"/>
      <c r="B52" s="30"/>
      <c r="C52" s="30"/>
      <c r="D52" s="30" t="s">
        <v>129</v>
      </c>
      <c r="E52" s="30"/>
      <c r="F52" s="77">
        <v>0</v>
      </c>
      <c r="G52" s="83" t="s">
        <v>47</v>
      </c>
      <c r="H52" s="77">
        <v>0</v>
      </c>
      <c r="I52" s="83" t="s">
        <v>47</v>
      </c>
      <c r="J52" s="30"/>
      <c r="K52" s="30"/>
      <c r="L52" s="30" t="s">
        <v>130</v>
      </c>
      <c r="M52" s="30"/>
      <c r="N52" s="30"/>
      <c r="O52" s="74"/>
      <c r="P52" s="95">
        <v>51094639.44</v>
      </c>
      <c r="Q52" s="74"/>
      <c r="R52" s="95">
        <v>51094639.44</v>
      </c>
    </row>
    <row r="53" spans="1:18" ht="18" customHeight="1">
      <c r="A53" s="31"/>
      <c r="B53" s="30"/>
      <c r="C53" s="30" t="s">
        <v>131</v>
      </c>
      <c r="D53" s="30"/>
      <c r="E53" s="30"/>
      <c r="F53" s="74" t="s">
        <v>106</v>
      </c>
      <c r="G53" s="83" t="s">
        <v>47</v>
      </c>
      <c r="H53" s="74" t="s">
        <v>106</v>
      </c>
      <c r="I53" s="83" t="s">
        <v>47</v>
      </c>
      <c r="J53" s="30"/>
      <c r="K53" s="30"/>
      <c r="L53" s="30" t="s">
        <v>132</v>
      </c>
      <c r="M53" s="30"/>
      <c r="N53" s="30"/>
      <c r="O53" s="215">
        <v>51094639.44</v>
      </c>
      <c r="P53" s="83"/>
      <c r="Q53" s="215">
        <v>51094639.44</v>
      </c>
      <c r="R53" s="83"/>
    </row>
    <row r="54" spans="1:18" ht="18" customHeight="1">
      <c r="A54" s="31"/>
      <c r="B54" s="30"/>
      <c r="C54" s="30" t="s">
        <v>133</v>
      </c>
      <c r="D54" s="30" t="s">
        <v>134</v>
      </c>
      <c r="E54" s="30"/>
      <c r="F54" s="74" t="s">
        <v>106</v>
      </c>
      <c r="G54" s="83" t="s">
        <v>47</v>
      </c>
      <c r="H54" s="74" t="s">
        <v>106</v>
      </c>
      <c r="I54" s="83" t="s">
        <v>47</v>
      </c>
      <c r="J54" s="30"/>
      <c r="K54" s="30"/>
      <c r="L54" s="34" t="s">
        <v>135</v>
      </c>
      <c r="M54" s="30"/>
      <c r="N54" s="30"/>
      <c r="O54" s="96">
        <v>0</v>
      </c>
      <c r="P54" s="84"/>
      <c r="Q54" s="96">
        <v>0</v>
      </c>
      <c r="R54" s="84"/>
    </row>
    <row r="55" spans="1:18" ht="18" customHeight="1">
      <c r="A55" s="31"/>
      <c r="B55" s="30"/>
      <c r="C55" s="30" t="s">
        <v>47</v>
      </c>
      <c r="D55" s="30" t="s">
        <v>136</v>
      </c>
      <c r="E55" s="30"/>
      <c r="F55" s="78" t="s">
        <v>59</v>
      </c>
      <c r="G55" s="83" t="s">
        <v>47</v>
      </c>
      <c r="H55" s="78" t="s">
        <v>59</v>
      </c>
      <c r="I55" s="83" t="s">
        <v>47</v>
      </c>
      <c r="J55" s="30"/>
      <c r="K55" s="30"/>
      <c r="L55" s="34" t="s">
        <v>137</v>
      </c>
      <c r="M55" s="30"/>
      <c r="N55" s="30"/>
      <c r="O55" s="94"/>
      <c r="P55" s="95">
        <v>0</v>
      </c>
      <c r="Q55" s="93"/>
      <c r="R55" s="95">
        <v>0</v>
      </c>
    </row>
    <row r="56" spans="1:18" ht="18" customHeight="1">
      <c r="A56" s="31"/>
      <c r="B56" s="30"/>
      <c r="C56" s="30" t="s">
        <v>138</v>
      </c>
      <c r="D56" s="30"/>
      <c r="E56" s="30"/>
      <c r="F56" s="77" t="s">
        <v>106</v>
      </c>
      <c r="G56" s="83" t="s">
        <v>47</v>
      </c>
      <c r="H56" s="77" t="s">
        <v>106</v>
      </c>
      <c r="I56" s="83" t="s">
        <v>47</v>
      </c>
      <c r="J56" s="30"/>
      <c r="K56" s="30" t="s">
        <v>139</v>
      </c>
      <c r="L56" s="30"/>
      <c r="M56" s="30"/>
      <c r="N56" s="30"/>
      <c r="O56" s="74"/>
      <c r="P56" s="84">
        <v>10207.6</v>
      </c>
      <c r="Q56" s="87"/>
      <c r="R56" s="84">
        <v>10207.6</v>
      </c>
    </row>
    <row r="57" spans="1:18" ht="18" customHeight="1">
      <c r="A57" s="31"/>
      <c r="B57" s="30"/>
      <c r="C57" s="30" t="s">
        <v>140</v>
      </c>
      <c r="D57" s="30"/>
      <c r="E57" s="30"/>
      <c r="F57" s="74" t="s">
        <v>106</v>
      </c>
      <c r="G57" s="83" t="s">
        <v>47</v>
      </c>
      <c r="H57" s="74" t="s">
        <v>106</v>
      </c>
      <c r="I57" s="83" t="s">
        <v>47</v>
      </c>
      <c r="J57" s="30"/>
      <c r="K57" s="30"/>
      <c r="L57" s="30" t="s">
        <v>141</v>
      </c>
      <c r="M57" s="30"/>
      <c r="N57" s="30"/>
      <c r="O57" s="94">
        <v>0</v>
      </c>
      <c r="P57" s="83"/>
      <c r="Q57" s="93">
        <v>0</v>
      </c>
      <c r="R57" s="83"/>
    </row>
    <row r="58" spans="1:18" ht="18" customHeight="1">
      <c r="A58" s="31"/>
      <c r="B58" s="30"/>
      <c r="C58" s="30"/>
      <c r="D58" s="30" t="s">
        <v>142</v>
      </c>
      <c r="E58" s="30"/>
      <c r="F58" s="78" t="s">
        <v>59</v>
      </c>
      <c r="G58" s="83" t="s">
        <v>47</v>
      </c>
      <c r="H58" s="78" t="s">
        <v>59</v>
      </c>
      <c r="I58" s="83" t="s">
        <v>47</v>
      </c>
      <c r="J58" s="30"/>
      <c r="K58" s="30"/>
      <c r="L58" s="30" t="s">
        <v>143</v>
      </c>
      <c r="M58" s="30"/>
      <c r="N58" s="30"/>
      <c r="O58" s="94">
        <v>0</v>
      </c>
      <c r="P58" s="83"/>
      <c r="Q58" s="93">
        <v>0</v>
      </c>
      <c r="R58" s="83"/>
    </row>
    <row r="59" spans="1:18" ht="18" customHeight="1">
      <c r="A59" s="31"/>
      <c r="B59" s="30" t="s">
        <v>144</v>
      </c>
      <c r="C59" s="30"/>
      <c r="D59" s="30"/>
      <c r="E59" s="30"/>
      <c r="F59" s="74" t="s">
        <v>106</v>
      </c>
      <c r="G59" s="84">
        <v>83092146.74999999</v>
      </c>
      <c r="H59" s="74" t="s">
        <v>106</v>
      </c>
      <c r="I59" s="84">
        <v>89099995.76999998</v>
      </c>
      <c r="J59" s="30"/>
      <c r="K59" s="30"/>
      <c r="L59" s="30" t="s">
        <v>145</v>
      </c>
      <c r="M59" s="30"/>
      <c r="N59" s="30"/>
      <c r="O59" s="94">
        <v>0</v>
      </c>
      <c r="P59" s="83"/>
      <c r="Q59" s="93">
        <v>0</v>
      </c>
      <c r="R59" s="83"/>
    </row>
    <row r="60" spans="1:18" ht="18" customHeight="1">
      <c r="A60" s="31"/>
      <c r="B60" s="30" t="s">
        <v>47</v>
      </c>
      <c r="C60" s="30" t="s">
        <v>146</v>
      </c>
      <c r="D60" s="30"/>
      <c r="E60" s="30"/>
      <c r="F60" s="77">
        <v>310365865.96</v>
      </c>
      <c r="G60" s="83" t="s">
        <v>47</v>
      </c>
      <c r="H60" s="77">
        <v>316738220.78999996</v>
      </c>
      <c r="I60" s="83" t="s">
        <v>47</v>
      </c>
      <c r="J60" s="30"/>
      <c r="K60" s="30"/>
      <c r="L60" s="30" t="s">
        <v>147</v>
      </c>
      <c r="M60" s="32"/>
      <c r="N60" s="30"/>
      <c r="O60" s="96"/>
      <c r="P60" s="83"/>
      <c r="Q60" s="96"/>
      <c r="R60" s="83"/>
    </row>
    <row r="61" spans="1:18" ht="18" customHeight="1">
      <c r="A61" s="31"/>
      <c r="B61" s="30"/>
      <c r="C61" s="30" t="s">
        <v>148</v>
      </c>
      <c r="D61" s="30"/>
      <c r="E61" s="30"/>
      <c r="F61" s="79">
        <v>-227977790.67</v>
      </c>
      <c r="G61" s="83"/>
      <c r="H61" s="79">
        <v>-235315072.05999997</v>
      </c>
      <c r="I61" s="83"/>
      <c r="J61" s="30"/>
      <c r="K61" s="30"/>
      <c r="L61" s="30" t="s">
        <v>149</v>
      </c>
      <c r="M61" s="32"/>
      <c r="N61" s="30"/>
      <c r="O61" s="94">
        <v>10207.6</v>
      </c>
      <c r="P61" s="83"/>
      <c r="Q61" s="93">
        <v>10207.6</v>
      </c>
      <c r="R61" s="83"/>
    </row>
    <row r="62" spans="1:18" ht="18" customHeight="1">
      <c r="A62" s="31"/>
      <c r="B62" s="30"/>
      <c r="C62" s="30" t="s">
        <v>150</v>
      </c>
      <c r="D62" s="30"/>
      <c r="E62" s="30"/>
      <c r="F62" s="77">
        <v>229975.88</v>
      </c>
      <c r="G62" s="83"/>
      <c r="H62" s="77">
        <v>219650.11</v>
      </c>
      <c r="I62" s="83"/>
      <c r="J62" s="30"/>
      <c r="K62" s="30"/>
      <c r="L62" s="30" t="s">
        <v>151</v>
      </c>
      <c r="M62" s="30"/>
      <c r="N62" s="30"/>
      <c r="O62" s="94">
        <v>0</v>
      </c>
      <c r="P62" s="83"/>
      <c r="Q62" s="93">
        <v>0</v>
      </c>
      <c r="R62" s="83"/>
    </row>
    <row r="63" spans="1:18" ht="18" customHeight="1">
      <c r="A63" s="31"/>
      <c r="B63" s="30"/>
      <c r="C63" s="30" t="s">
        <v>152</v>
      </c>
      <c r="D63" s="30"/>
      <c r="E63" s="30"/>
      <c r="F63" s="77">
        <v>474095.58</v>
      </c>
      <c r="G63" s="83"/>
      <c r="H63" s="77">
        <v>7457196.93</v>
      </c>
      <c r="I63" s="83"/>
      <c r="J63" s="30"/>
      <c r="K63" s="30" t="s">
        <v>153</v>
      </c>
      <c r="L63" s="30"/>
      <c r="M63" s="30"/>
      <c r="N63" s="30"/>
      <c r="O63" s="210">
        <v>0</v>
      </c>
      <c r="P63" s="84"/>
      <c r="Q63" s="97">
        <v>0</v>
      </c>
      <c r="R63" s="84"/>
    </row>
    <row r="64" spans="1:18" ht="18" customHeight="1">
      <c r="A64" s="31"/>
      <c r="B64" s="30" t="s">
        <v>154</v>
      </c>
      <c r="C64" s="30"/>
      <c r="D64" s="30"/>
      <c r="E64" s="30"/>
      <c r="F64" s="74" t="s">
        <v>106</v>
      </c>
      <c r="G64" s="76">
        <v>675</v>
      </c>
      <c r="H64" s="74" t="s">
        <v>106</v>
      </c>
      <c r="I64" s="76">
        <v>495627.47</v>
      </c>
      <c r="J64" s="30"/>
      <c r="K64" s="30"/>
      <c r="L64" s="30" t="s">
        <v>155</v>
      </c>
      <c r="M64" s="30"/>
      <c r="N64" s="30"/>
      <c r="O64" s="77"/>
      <c r="P64" s="83">
        <v>48869614.77</v>
      </c>
      <c r="Q64" s="77"/>
      <c r="R64" s="83">
        <v>53500651.5</v>
      </c>
    </row>
    <row r="65" spans="1:18" ht="18" customHeight="1">
      <c r="A65" s="31"/>
      <c r="B65" s="30"/>
      <c r="C65" s="30" t="s">
        <v>156</v>
      </c>
      <c r="D65" s="30"/>
      <c r="E65" s="30"/>
      <c r="F65" s="74" t="s">
        <v>106</v>
      </c>
      <c r="G65" s="83"/>
      <c r="H65" s="74" t="s">
        <v>106</v>
      </c>
      <c r="I65" s="83"/>
      <c r="J65" s="30"/>
      <c r="K65" s="30"/>
      <c r="L65" s="30" t="s">
        <v>157</v>
      </c>
      <c r="M65" s="30"/>
      <c r="N65" s="30"/>
      <c r="O65" s="94">
        <v>32711591.05</v>
      </c>
      <c r="P65" s="83"/>
      <c r="Q65" s="93">
        <v>37342627.78</v>
      </c>
      <c r="R65" s="83"/>
    </row>
    <row r="66" spans="1:18" ht="18" customHeight="1">
      <c r="A66" s="31"/>
      <c r="B66" s="30"/>
      <c r="C66" s="30"/>
      <c r="D66" s="30" t="s">
        <v>158</v>
      </c>
      <c r="E66" s="30"/>
      <c r="F66" s="77">
        <v>675</v>
      </c>
      <c r="G66" s="83"/>
      <c r="H66" s="77">
        <v>522724.1</v>
      </c>
      <c r="I66" s="83"/>
      <c r="J66" s="30"/>
      <c r="K66" s="30"/>
      <c r="L66" s="30" t="s">
        <v>159</v>
      </c>
      <c r="M66" s="30"/>
      <c r="N66" s="30"/>
      <c r="O66" s="94">
        <v>0</v>
      </c>
      <c r="P66" s="83"/>
      <c r="Q66" s="93">
        <v>0</v>
      </c>
      <c r="R66" s="83"/>
    </row>
    <row r="67" spans="1:18" ht="18" customHeight="1">
      <c r="A67" s="31"/>
      <c r="B67" s="30"/>
      <c r="C67" s="30" t="s">
        <v>160</v>
      </c>
      <c r="D67" s="30"/>
      <c r="E67" s="30"/>
      <c r="F67" s="79">
        <v>0</v>
      </c>
      <c r="G67" s="83" t="s">
        <v>47</v>
      </c>
      <c r="H67" s="79">
        <v>-27096.63</v>
      </c>
      <c r="I67" s="83" t="s">
        <v>47</v>
      </c>
      <c r="J67" s="30"/>
      <c r="K67" s="30"/>
      <c r="L67" s="30" t="s">
        <v>161</v>
      </c>
      <c r="M67" s="30"/>
      <c r="N67" s="30"/>
      <c r="O67" s="94">
        <v>16158023.72</v>
      </c>
      <c r="P67" s="83"/>
      <c r="Q67" s="93">
        <v>16158023.72</v>
      </c>
      <c r="R67" s="83"/>
    </row>
    <row r="68" spans="1:18" ht="18" customHeight="1">
      <c r="A68" s="31"/>
      <c r="B68" s="30"/>
      <c r="C68" s="30" t="s">
        <v>162</v>
      </c>
      <c r="D68" s="30"/>
      <c r="E68" s="30"/>
      <c r="F68" s="77" t="s">
        <v>163</v>
      </c>
      <c r="G68" s="83" t="s">
        <v>47</v>
      </c>
      <c r="H68" s="77" t="s">
        <v>163</v>
      </c>
      <c r="I68" s="83" t="s">
        <v>47</v>
      </c>
      <c r="J68" s="30"/>
      <c r="K68" s="30"/>
      <c r="L68" s="30" t="s">
        <v>164</v>
      </c>
      <c r="M68" s="30"/>
      <c r="N68" s="30"/>
      <c r="O68" s="94">
        <v>0</v>
      </c>
      <c r="P68" s="83"/>
      <c r="Q68" s="93">
        <v>0</v>
      </c>
      <c r="R68" s="83"/>
    </row>
    <row r="69" spans="1:18" ht="18" customHeight="1">
      <c r="A69" s="31"/>
      <c r="B69" s="30" t="s">
        <v>165</v>
      </c>
      <c r="C69" s="30"/>
      <c r="D69" s="30"/>
      <c r="E69" s="30"/>
      <c r="F69" s="74" t="s">
        <v>47</v>
      </c>
      <c r="G69" s="76">
        <v>0</v>
      </c>
      <c r="H69" s="74" t="s">
        <v>47</v>
      </c>
      <c r="I69" s="76">
        <v>0</v>
      </c>
      <c r="J69" s="30"/>
      <c r="K69" s="30" t="s">
        <v>166</v>
      </c>
      <c r="L69" s="30"/>
      <c r="M69" s="30"/>
      <c r="N69" s="30"/>
      <c r="O69" s="210">
        <v>0</v>
      </c>
      <c r="P69" s="76"/>
      <c r="Q69" s="97">
        <v>0</v>
      </c>
      <c r="R69" s="76"/>
    </row>
    <row r="70" spans="1:18" ht="18" customHeight="1">
      <c r="A70" s="31"/>
      <c r="B70" s="30"/>
      <c r="C70" s="30" t="s">
        <v>167</v>
      </c>
      <c r="D70" s="30"/>
      <c r="E70" s="30"/>
      <c r="F70" s="74" t="s">
        <v>106</v>
      </c>
      <c r="G70" s="83" t="s">
        <v>47</v>
      </c>
      <c r="H70" s="74" t="s">
        <v>106</v>
      </c>
      <c r="I70" s="83" t="s">
        <v>47</v>
      </c>
      <c r="J70" s="30"/>
      <c r="K70" s="30" t="s">
        <v>168</v>
      </c>
      <c r="L70" s="30"/>
      <c r="M70" s="30"/>
      <c r="N70" s="30"/>
      <c r="O70" s="77"/>
      <c r="P70" s="91">
        <v>0</v>
      </c>
      <c r="Q70" s="88"/>
      <c r="R70" s="91">
        <v>0</v>
      </c>
    </row>
    <row r="71" spans="1:18" ht="18" customHeight="1">
      <c r="A71" s="31"/>
      <c r="B71" s="30"/>
      <c r="C71" s="30"/>
      <c r="D71" s="30" t="s">
        <v>158</v>
      </c>
      <c r="E71" s="30"/>
      <c r="F71" s="78" t="s">
        <v>163</v>
      </c>
      <c r="G71" s="83" t="s">
        <v>47</v>
      </c>
      <c r="H71" s="78" t="s">
        <v>163</v>
      </c>
      <c r="I71" s="83" t="s">
        <v>47</v>
      </c>
      <c r="J71" s="30"/>
      <c r="K71" s="30" t="s">
        <v>169</v>
      </c>
      <c r="L71" s="30"/>
      <c r="M71" s="30"/>
      <c r="N71" s="30"/>
      <c r="O71" s="74"/>
      <c r="P71" s="91"/>
      <c r="Q71" s="87"/>
      <c r="R71" s="91"/>
    </row>
    <row r="72" spans="1:18" ht="18" customHeight="1">
      <c r="A72" s="31"/>
      <c r="B72" s="30"/>
      <c r="C72" s="30" t="s">
        <v>170</v>
      </c>
      <c r="D72" s="30"/>
      <c r="E72" s="30"/>
      <c r="F72" s="78" t="s">
        <v>59</v>
      </c>
      <c r="G72" s="83" t="s">
        <v>47</v>
      </c>
      <c r="H72" s="78" t="s">
        <v>59</v>
      </c>
      <c r="I72" s="83" t="s">
        <v>47</v>
      </c>
      <c r="J72" s="30"/>
      <c r="K72" s="30"/>
      <c r="L72" s="30" t="s">
        <v>171</v>
      </c>
      <c r="M72" s="30"/>
      <c r="N72" s="30"/>
      <c r="O72" s="211"/>
      <c r="P72" s="99">
        <v>27228221.760000028</v>
      </c>
      <c r="Q72" s="98"/>
      <c r="R72" s="99">
        <v>60158322.13999997</v>
      </c>
    </row>
    <row r="73" spans="1:18" ht="18" customHeight="1">
      <c r="A73" s="31"/>
      <c r="B73" s="35"/>
      <c r="C73" s="35" t="s">
        <v>162</v>
      </c>
      <c r="D73" s="35"/>
      <c r="E73" s="30"/>
      <c r="F73" s="78" t="s">
        <v>163</v>
      </c>
      <c r="G73" s="83" t="s">
        <v>47</v>
      </c>
      <c r="H73" s="78" t="s">
        <v>163</v>
      </c>
      <c r="I73" s="83" t="s">
        <v>47</v>
      </c>
      <c r="J73" s="30"/>
      <c r="K73" s="30"/>
      <c r="L73" s="30"/>
      <c r="M73" s="30"/>
      <c r="N73" s="30"/>
      <c r="O73" s="74"/>
      <c r="P73" s="80"/>
      <c r="Q73" s="87"/>
      <c r="R73" s="80"/>
    </row>
    <row r="74" spans="1:18" ht="18" customHeight="1">
      <c r="A74" s="31"/>
      <c r="B74" s="35" t="s">
        <v>172</v>
      </c>
      <c r="C74" s="35"/>
      <c r="D74" s="35"/>
      <c r="E74" s="30"/>
      <c r="F74" s="74" t="s">
        <v>106</v>
      </c>
      <c r="G74" s="83" t="s">
        <v>47</v>
      </c>
      <c r="H74" s="74" t="s">
        <v>106</v>
      </c>
      <c r="I74" s="83" t="s">
        <v>47</v>
      </c>
      <c r="J74" s="30"/>
      <c r="K74" s="30"/>
      <c r="L74" s="35"/>
      <c r="M74" s="35"/>
      <c r="N74" s="30"/>
      <c r="O74" s="74"/>
      <c r="P74" s="80">
        <v>127202683.57000002</v>
      </c>
      <c r="Q74" s="87"/>
      <c r="R74" s="80">
        <v>164763820.67999995</v>
      </c>
    </row>
    <row r="75" spans="1:18" ht="18" customHeight="1">
      <c r="A75" s="31"/>
      <c r="B75" s="35"/>
      <c r="C75" s="35" t="s">
        <v>173</v>
      </c>
      <c r="D75" s="35"/>
      <c r="E75" s="30"/>
      <c r="F75" s="74"/>
      <c r="G75" s="76">
        <v>111355.26</v>
      </c>
      <c r="H75" s="74"/>
      <c r="I75" s="76">
        <v>124558.97</v>
      </c>
      <c r="J75" s="35"/>
      <c r="K75" s="30"/>
      <c r="L75" s="35"/>
      <c r="M75" s="35"/>
      <c r="N75" s="30"/>
      <c r="O75" s="74"/>
      <c r="P75" s="100"/>
      <c r="Q75" s="87"/>
      <c r="R75" s="100"/>
    </row>
    <row r="76" spans="1:18" ht="18" customHeight="1">
      <c r="A76" s="31"/>
      <c r="B76" s="35" t="s">
        <v>174</v>
      </c>
      <c r="C76" s="35"/>
      <c r="D76" s="35"/>
      <c r="E76" s="30"/>
      <c r="F76" s="74"/>
      <c r="G76" s="76">
        <v>0</v>
      </c>
      <c r="H76" s="74"/>
      <c r="I76" s="76">
        <v>0</v>
      </c>
      <c r="J76" s="35"/>
      <c r="K76" s="30"/>
      <c r="L76" s="35"/>
      <c r="M76" s="35"/>
      <c r="N76" s="30"/>
      <c r="O76" s="74"/>
      <c r="P76" s="100"/>
      <c r="Q76" s="87"/>
      <c r="R76" s="100"/>
    </row>
    <row r="77" spans="1:18" ht="18" customHeight="1">
      <c r="A77" s="33"/>
      <c r="B77" s="35"/>
      <c r="C77" s="35" t="s">
        <v>175</v>
      </c>
      <c r="D77" s="35"/>
      <c r="E77" s="30"/>
      <c r="F77" s="74"/>
      <c r="G77" s="80">
        <v>84294754.82999998</v>
      </c>
      <c r="H77" s="74"/>
      <c r="I77" s="80">
        <v>91725371.13999999</v>
      </c>
      <c r="J77" s="35"/>
      <c r="K77" s="30"/>
      <c r="L77" s="35"/>
      <c r="M77" s="35"/>
      <c r="N77" s="30"/>
      <c r="O77" s="74"/>
      <c r="P77" s="100"/>
      <c r="Q77" s="87"/>
      <c r="R77" s="100"/>
    </row>
    <row r="78" spans="1:18" ht="18" customHeight="1" thickBot="1">
      <c r="A78" s="36"/>
      <c r="B78" s="37"/>
      <c r="C78" s="37" t="s">
        <v>176</v>
      </c>
      <c r="D78" s="37"/>
      <c r="E78" s="37"/>
      <c r="F78" s="85"/>
      <c r="G78" s="86">
        <v>141521931.03999996</v>
      </c>
      <c r="H78" s="85"/>
      <c r="I78" s="86">
        <v>175337550.06</v>
      </c>
      <c r="J78" s="37"/>
      <c r="K78" s="37"/>
      <c r="L78" s="37" t="s">
        <v>177</v>
      </c>
      <c r="M78" s="37"/>
      <c r="N78" s="37"/>
      <c r="O78" s="85"/>
      <c r="P78" s="86">
        <v>141521931.04000002</v>
      </c>
      <c r="Q78" s="101"/>
      <c r="R78" s="86">
        <v>175337550.05999994</v>
      </c>
    </row>
  </sheetData>
  <mergeCells count="6">
    <mergeCell ref="O5:P5"/>
    <mergeCell ref="A2:R2"/>
    <mergeCell ref="A3:R3"/>
    <mergeCell ref="F5:G5"/>
    <mergeCell ref="H5:I5"/>
    <mergeCell ref="Q5:R5"/>
  </mergeCells>
  <printOptions horizontalCentered="1"/>
  <pageMargins left="0.5905511811023623" right="0" top="0.1968503937007874" bottom="0" header="0" footer="0"/>
  <pageSetup fitToHeight="1" fitToWidth="1" horizontalDpi="600" verticalDpi="600" orientation="portrait" paperSize="9" scale="5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G231"/>
  <sheetViews>
    <sheetView showGridLines="0" workbookViewId="0" topLeftCell="B63">
      <selection activeCell="D94" sqref="D94"/>
    </sheetView>
  </sheetViews>
  <sheetFormatPr defaultColWidth="9.00390625" defaultRowHeight="12.75"/>
  <cols>
    <col min="1" max="1" width="59.00390625" style="70" customWidth="1"/>
    <col min="2" max="2" width="21.125" style="70" customWidth="1"/>
    <col min="3" max="3" width="1.625" style="70" customWidth="1"/>
    <col min="4" max="4" width="18.00390625" style="70" customWidth="1"/>
    <col min="5" max="5" width="2.00390625" style="70" customWidth="1"/>
    <col min="6" max="6" width="17.875" style="70" customWidth="1"/>
    <col min="7" max="7" width="69.375" style="157" bestFit="1" customWidth="1"/>
  </cols>
  <sheetData>
    <row r="1" ht="20.25">
      <c r="A1" s="17" t="s">
        <v>215</v>
      </c>
    </row>
    <row r="2" ht="20.25">
      <c r="A2" s="17"/>
    </row>
    <row r="3" spans="1:6" ht="24.75">
      <c r="A3" s="38" t="s">
        <v>178</v>
      </c>
      <c r="B3" s="39"/>
      <c r="C3" s="40"/>
      <c r="D3" s="40"/>
      <c r="E3" s="40"/>
      <c r="F3" s="40"/>
    </row>
    <row r="4" spans="1:6" ht="27.75" customHeight="1" thickBot="1">
      <c r="A4" s="41"/>
      <c r="B4" s="41"/>
      <c r="C4" s="42"/>
      <c r="D4" s="43"/>
      <c r="E4" s="43"/>
      <c r="F4" s="43"/>
    </row>
    <row r="5" spans="1:6" ht="45.75" thickBot="1">
      <c r="A5" s="41"/>
      <c r="B5" s="102" t="s">
        <v>280</v>
      </c>
      <c r="C5" s="44"/>
      <c r="D5" s="216" t="s">
        <v>291</v>
      </c>
      <c r="E5" s="45"/>
      <c r="F5" s="217" t="s">
        <v>292</v>
      </c>
    </row>
    <row r="6" spans="1:7" s="134" customFormat="1" ht="9.75" customHeight="1">
      <c r="A6" s="143"/>
      <c r="B6" s="146"/>
      <c r="C6" s="147"/>
      <c r="D6" s="148"/>
      <c r="E6" s="149"/>
      <c r="F6" s="148"/>
      <c r="G6" s="158"/>
    </row>
    <row r="7" spans="1:7" s="134" customFormat="1" ht="22.5">
      <c r="A7" s="138" t="s">
        <v>179</v>
      </c>
      <c r="B7" s="150"/>
      <c r="C7" s="143"/>
      <c r="D7" s="148"/>
      <c r="E7" s="149"/>
      <c r="F7" s="148"/>
      <c r="G7" s="158"/>
    </row>
    <row r="8" spans="1:7" s="134" customFormat="1" ht="9.75" customHeight="1" thickBot="1">
      <c r="A8" s="151"/>
      <c r="B8" s="150"/>
      <c r="C8" s="143"/>
      <c r="D8" s="148"/>
      <c r="E8" s="149"/>
      <c r="F8" s="148"/>
      <c r="G8" s="158"/>
    </row>
    <row r="9" spans="1:6" ht="20.25">
      <c r="A9" s="47" t="s">
        <v>180</v>
      </c>
      <c r="B9" s="103"/>
      <c r="C9" s="41"/>
      <c r="D9" s="182"/>
      <c r="E9" s="46"/>
      <c r="F9" s="118"/>
    </row>
    <row r="10" spans="1:6" ht="20.25">
      <c r="A10" s="48"/>
      <c r="B10" s="104"/>
      <c r="C10" s="41"/>
      <c r="D10" s="183"/>
      <c r="E10" s="49"/>
      <c r="F10" s="119"/>
    </row>
    <row r="11" spans="1:6" ht="20.25">
      <c r="A11" s="48" t="s">
        <v>181</v>
      </c>
      <c r="B11" s="105">
        <v>83612178.91999999</v>
      </c>
      <c r="C11" s="50"/>
      <c r="D11" s="184">
        <v>4.06</v>
      </c>
      <c r="E11" s="51"/>
      <c r="F11" s="120">
        <f>+B11/B13</f>
        <v>8.078567844311934</v>
      </c>
    </row>
    <row r="12" spans="1:6" ht="9" customHeight="1">
      <c r="A12" s="52" t="s">
        <v>182</v>
      </c>
      <c r="B12" s="106" t="s">
        <v>187</v>
      </c>
      <c r="C12" s="53"/>
      <c r="D12" s="185"/>
      <c r="E12" s="54"/>
      <c r="F12" s="121"/>
    </row>
    <row r="13" spans="1:6" ht="20.25">
      <c r="A13" s="48" t="s">
        <v>183</v>
      </c>
      <c r="B13" s="105">
        <v>10349876.43</v>
      </c>
      <c r="C13" s="55"/>
      <c r="D13" s="184"/>
      <c r="E13" s="51"/>
      <c r="F13" s="120"/>
    </row>
    <row r="14" spans="1:6" ht="21" thickBot="1">
      <c r="A14" s="48"/>
      <c r="B14" s="104"/>
      <c r="C14" s="41"/>
      <c r="D14" s="186"/>
      <c r="E14" s="56"/>
      <c r="F14" s="122"/>
    </row>
    <row r="15" spans="1:7" s="134" customFormat="1" ht="11.25" customHeight="1" thickBot="1">
      <c r="A15" s="129"/>
      <c r="B15" s="142"/>
      <c r="C15" s="143"/>
      <c r="D15" s="144"/>
      <c r="E15" s="145"/>
      <c r="F15" s="144"/>
      <c r="G15" s="158"/>
    </row>
    <row r="16" spans="1:6" ht="9" customHeight="1">
      <c r="A16" s="48"/>
      <c r="B16" s="104"/>
      <c r="C16" s="41"/>
      <c r="D16" s="186"/>
      <c r="E16" s="57"/>
      <c r="F16" s="123"/>
    </row>
    <row r="17" spans="1:6" ht="20.25">
      <c r="A17" s="58" t="s">
        <v>184</v>
      </c>
      <c r="B17" s="104"/>
      <c r="C17" s="41"/>
      <c r="D17" s="186"/>
      <c r="E17" s="57"/>
      <c r="F17" s="123"/>
    </row>
    <row r="18" spans="1:6" ht="20.25">
      <c r="A18" s="48"/>
      <c r="B18" s="105"/>
      <c r="C18" s="41"/>
      <c r="D18" s="186"/>
      <c r="E18" s="57"/>
      <c r="F18" s="123"/>
    </row>
    <row r="19" spans="1:6" ht="20.25">
      <c r="A19" s="48" t="s">
        <v>185</v>
      </c>
      <c r="B19" s="105">
        <v>75490557.3</v>
      </c>
      <c r="C19" s="55"/>
      <c r="D19" s="184">
        <v>3.76</v>
      </c>
      <c r="E19" s="51"/>
      <c r="F19" s="120">
        <f>+B19/B21</f>
        <v>7.293860734528596</v>
      </c>
    </row>
    <row r="20" spans="1:6" ht="9" customHeight="1">
      <c r="A20" s="52" t="s">
        <v>186</v>
      </c>
      <c r="B20" s="106" t="s">
        <v>187</v>
      </c>
      <c r="C20" s="53"/>
      <c r="D20" s="185"/>
      <c r="E20" s="54"/>
      <c r="F20" s="121"/>
    </row>
    <row r="21" spans="1:7" ht="20.25">
      <c r="A21" s="48" t="s">
        <v>188</v>
      </c>
      <c r="B21" s="105">
        <v>10349876.43</v>
      </c>
      <c r="C21" s="55"/>
      <c r="D21" s="184"/>
      <c r="E21" s="51"/>
      <c r="F21" s="120"/>
      <c r="G21" s="159"/>
    </row>
    <row r="22" spans="1:6" ht="21" thickBot="1">
      <c r="A22" s="59"/>
      <c r="B22" s="107"/>
      <c r="C22" s="41"/>
      <c r="D22" s="187"/>
      <c r="E22" s="56"/>
      <c r="F22" s="122"/>
    </row>
    <row r="23" spans="1:7" s="134" customFormat="1" ht="11.25" customHeight="1" thickBot="1">
      <c r="A23" s="129"/>
      <c r="B23" s="142"/>
      <c r="C23" s="143"/>
      <c r="D23" s="144"/>
      <c r="E23" s="145"/>
      <c r="F23" s="144"/>
      <c r="G23" s="158"/>
    </row>
    <row r="24" spans="1:6" ht="10.5" customHeight="1">
      <c r="A24" s="48"/>
      <c r="B24" s="104"/>
      <c r="C24" s="41"/>
      <c r="D24" s="186"/>
      <c r="E24" s="57"/>
      <c r="F24" s="123"/>
    </row>
    <row r="25" spans="1:6" ht="20.25">
      <c r="A25" s="58" t="s">
        <v>189</v>
      </c>
      <c r="B25" s="104"/>
      <c r="C25" s="41"/>
      <c r="D25" s="186"/>
      <c r="E25" s="57"/>
      <c r="F25" s="123"/>
    </row>
    <row r="26" spans="1:6" ht="18.75" customHeight="1">
      <c r="A26" s="48"/>
      <c r="B26" s="108"/>
      <c r="C26" s="55"/>
      <c r="D26" s="184"/>
      <c r="E26" s="51"/>
      <c r="F26" s="120"/>
    </row>
    <row r="27" spans="1:6" ht="20.25">
      <c r="A27" s="48" t="s">
        <v>190</v>
      </c>
      <c r="B27" s="105">
        <v>68526446.39</v>
      </c>
      <c r="C27" s="55"/>
      <c r="D27" s="184">
        <v>3.46</v>
      </c>
      <c r="E27" s="51"/>
      <c r="F27" s="120">
        <f>+B27/B29</f>
        <v>6.620991743570024</v>
      </c>
    </row>
    <row r="28" spans="1:6" ht="7.5" customHeight="1">
      <c r="A28" s="52" t="s">
        <v>182</v>
      </c>
      <c r="B28" s="106" t="s">
        <v>293</v>
      </c>
      <c r="C28" s="53"/>
      <c r="D28" s="185"/>
      <c r="E28" s="54"/>
      <c r="F28" s="121"/>
    </row>
    <row r="29" spans="1:7" s="63" customFormat="1" ht="27.75" customHeight="1" thickBot="1">
      <c r="A29" s="60" t="s">
        <v>183</v>
      </c>
      <c r="B29" s="109">
        <v>10349876.43</v>
      </c>
      <c r="C29" s="61"/>
      <c r="D29" s="188"/>
      <c r="E29" s="62"/>
      <c r="F29" s="124"/>
      <c r="G29" s="159"/>
    </row>
    <row r="30" spans="1:7" s="134" customFormat="1" ht="11.25" customHeight="1">
      <c r="A30" s="141"/>
      <c r="B30" s="136"/>
      <c r="C30" s="131"/>
      <c r="D30" s="133"/>
      <c r="E30" s="133"/>
      <c r="F30" s="133"/>
      <c r="G30" s="158"/>
    </row>
    <row r="31" spans="1:7" s="134" customFormat="1" ht="22.5">
      <c r="A31" s="138" t="s">
        <v>191</v>
      </c>
      <c r="B31" s="136"/>
      <c r="C31" s="131"/>
      <c r="D31" s="133"/>
      <c r="E31" s="133"/>
      <c r="F31" s="133"/>
      <c r="G31" s="158"/>
    </row>
    <row r="32" spans="1:7" s="134" customFormat="1" ht="12" customHeight="1" thickBot="1">
      <c r="A32" s="141"/>
      <c r="B32" s="136"/>
      <c r="C32" s="131"/>
      <c r="D32" s="133"/>
      <c r="E32" s="133"/>
      <c r="F32" s="133"/>
      <c r="G32" s="158"/>
    </row>
    <row r="33" spans="1:6" ht="20.25">
      <c r="A33" s="47" t="s">
        <v>192</v>
      </c>
      <c r="B33" s="110"/>
      <c r="C33" s="55"/>
      <c r="D33" s="189"/>
      <c r="E33" s="51"/>
      <c r="F33" s="125"/>
    </row>
    <row r="34" spans="1:6" ht="20.25">
      <c r="A34" s="48"/>
      <c r="B34" s="108"/>
      <c r="C34" s="55"/>
      <c r="D34" s="184"/>
      <c r="E34" s="51"/>
      <c r="F34" s="120"/>
    </row>
    <row r="35" spans="1:6" ht="20.25">
      <c r="A35" s="48" t="s">
        <v>193</v>
      </c>
      <c r="B35" s="105">
        <v>10573729.379999999</v>
      </c>
      <c r="C35" s="55"/>
      <c r="D35" s="184">
        <v>0.1</v>
      </c>
      <c r="E35" s="51"/>
      <c r="F35" s="120">
        <f>+B35/B37</f>
        <v>0.0603049910095225</v>
      </c>
    </row>
    <row r="36" spans="1:7" ht="8.25" customHeight="1">
      <c r="A36" s="52" t="s">
        <v>194</v>
      </c>
      <c r="B36" s="106" t="s">
        <v>294</v>
      </c>
      <c r="C36" s="53"/>
      <c r="D36" s="185"/>
      <c r="E36" s="54"/>
      <c r="F36" s="121"/>
      <c r="G36" s="160"/>
    </row>
    <row r="37" spans="1:7" ht="20.25">
      <c r="A37" s="48" t="s">
        <v>195</v>
      </c>
      <c r="B37" s="105">
        <v>175337550.05999994</v>
      </c>
      <c r="C37" s="55"/>
      <c r="D37" s="184"/>
      <c r="E37" s="51"/>
      <c r="F37" s="120"/>
      <c r="G37" s="160"/>
    </row>
    <row r="38" spans="1:6" ht="21" thickBot="1">
      <c r="A38" s="59"/>
      <c r="B38" s="111"/>
      <c r="C38" s="55"/>
      <c r="D38" s="190"/>
      <c r="E38" s="51"/>
      <c r="F38" s="126"/>
    </row>
    <row r="39" spans="1:7" s="134" customFormat="1" ht="11.25" customHeight="1" thickBot="1">
      <c r="A39" s="129"/>
      <c r="B39" s="130"/>
      <c r="C39" s="131"/>
      <c r="D39" s="132"/>
      <c r="E39" s="133"/>
      <c r="F39" s="132"/>
      <c r="G39" s="158"/>
    </row>
    <row r="40" spans="1:6" ht="20.25">
      <c r="A40" s="48"/>
      <c r="B40" s="108"/>
      <c r="C40" s="55"/>
      <c r="D40" s="184"/>
      <c r="E40" s="51"/>
      <c r="F40" s="120"/>
    </row>
    <row r="41" spans="1:6" ht="20.25">
      <c r="A41" s="58" t="s">
        <v>196</v>
      </c>
      <c r="B41" s="108"/>
      <c r="C41" s="55"/>
      <c r="D41" s="184"/>
      <c r="E41" s="51"/>
      <c r="F41" s="120"/>
    </row>
    <row r="42" spans="1:6" ht="7.5" customHeight="1">
      <c r="A42" s="48"/>
      <c r="B42" s="108"/>
      <c r="C42" s="55"/>
      <c r="D42" s="184"/>
      <c r="E42" s="51"/>
      <c r="F42" s="120"/>
    </row>
    <row r="43" spans="1:6" ht="20.25">
      <c r="A43" s="48" t="s">
        <v>197</v>
      </c>
      <c r="B43" s="105">
        <v>164763820.67999995</v>
      </c>
      <c r="C43" s="55"/>
      <c r="D43" s="184">
        <v>0.9</v>
      </c>
      <c r="E43" s="51"/>
      <c r="F43" s="120">
        <f>+B43/B45</f>
        <v>0.9396950089904775</v>
      </c>
    </row>
    <row r="44" spans="1:6" ht="8.25" customHeight="1">
      <c r="A44" s="52" t="s">
        <v>182</v>
      </c>
      <c r="B44" s="106" t="s">
        <v>187</v>
      </c>
      <c r="C44" s="53"/>
      <c r="D44" s="185"/>
      <c r="E44" s="54"/>
      <c r="F44" s="121"/>
    </row>
    <row r="45" spans="1:6" ht="20.25">
      <c r="A45" s="48" t="s">
        <v>198</v>
      </c>
      <c r="B45" s="105">
        <v>175337550.05999994</v>
      </c>
      <c r="C45" s="55"/>
      <c r="D45" s="184"/>
      <c r="E45" s="51"/>
      <c r="F45" s="120"/>
    </row>
    <row r="46" spans="1:6" ht="21" thickBot="1">
      <c r="A46" s="59"/>
      <c r="B46" s="111"/>
      <c r="C46" s="55"/>
      <c r="D46" s="190"/>
      <c r="E46" s="51"/>
      <c r="F46" s="126"/>
    </row>
    <row r="47" spans="1:7" s="134" customFormat="1" ht="11.25" customHeight="1" thickBot="1">
      <c r="A47" s="129"/>
      <c r="B47" s="130"/>
      <c r="C47" s="131"/>
      <c r="D47" s="132"/>
      <c r="E47" s="133"/>
      <c r="F47" s="132"/>
      <c r="G47" s="158"/>
    </row>
    <row r="48" spans="1:6" ht="20.25">
      <c r="A48" s="58" t="s">
        <v>199</v>
      </c>
      <c r="B48" s="108"/>
      <c r="C48" s="55"/>
      <c r="D48" s="184"/>
      <c r="E48" s="51"/>
      <c r="F48" s="120"/>
    </row>
    <row r="49" spans="1:6" ht="20.25">
      <c r="A49" s="48"/>
      <c r="B49" s="108"/>
      <c r="C49" s="55"/>
      <c r="D49" s="184"/>
      <c r="E49" s="51"/>
      <c r="F49" s="120"/>
    </row>
    <row r="50" spans="1:6" ht="20.25">
      <c r="A50" s="48" t="s">
        <v>200</v>
      </c>
      <c r="B50" s="105">
        <f>+B43</f>
        <v>164763820.67999995</v>
      </c>
      <c r="C50" s="55"/>
      <c r="D50" s="184">
        <v>8.88</v>
      </c>
      <c r="E50" s="51"/>
      <c r="F50" s="120">
        <f>+B50/B52</f>
        <v>15.582375409725113</v>
      </c>
    </row>
    <row r="51" spans="1:6" ht="8.25" customHeight="1">
      <c r="A51" s="52" t="s">
        <v>182</v>
      </c>
      <c r="B51" s="106" t="s">
        <v>187</v>
      </c>
      <c r="C51" s="53"/>
      <c r="D51" s="185"/>
      <c r="E51" s="54"/>
      <c r="F51" s="121"/>
    </row>
    <row r="52" spans="1:6" ht="20.25">
      <c r="A52" s="48" t="s">
        <v>201</v>
      </c>
      <c r="B52" s="105">
        <f>+B35</f>
        <v>10573729.379999999</v>
      </c>
      <c r="C52" s="55"/>
      <c r="D52" s="184"/>
      <c r="E52" s="51"/>
      <c r="F52" s="120"/>
    </row>
    <row r="53" spans="1:6" ht="21" thickBot="1">
      <c r="A53" s="64"/>
      <c r="B53" s="112"/>
      <c r="C53" s="55"/>
      <c r="D53" s="191"/>
      <c r="E53" s="51"/>
      <c r="F53" s="127"/>
    </row>
    <row r="54" spans="1:6" ht="20.25" hidden="1">
      <c r="A54" s="48" t="s">
        <v>202</v>
      </c>
      <c r="B54" s="108"/>
      <c r="C54" s="55"/>
      <c r="D54" s="116"/>
      <c r="E54" s="51"/>
      <c r="F54" s="120"/>
    </row>
    <row r="55" spans="1:6" ht="20.25" hidden="1">
      <c r="A55" s="48"/>
      <c r="B55" s="108"/>
      <c r="C55" s="55"/>
      <c r="D55" s="116"/>
      <c r="E55" s="51"/>
      <c r="F55" s="120"/>
    </row>
    <row r="56" spans="1:6" ht="20.25" hidden="1">
      <c r="A56" s="48" t="s">
        <v>203</v>
      </c>
      <c r="B56" s="105"/>
      <c r="C56" s="55"/>
      <c r="D56" s="116"/>
      <c r="E56" s="51"/>
      <c r="F56" s="120"/>
    </row>
    <row r="57" spans="1:6" ht="9" customHeight="1" hidden="1" thickBot="1">
      <c r="A57" s="65"/>
      <c r="B57" s="113"/>
      <c r="C57" s="55"/>
      <c r="D57" s="116"/>
      <c r="E57" s="51"/>
      <c r="F57" s="120"/>
    </row>
    <row r="58" spans="1:6" ht="28.5" customHeight="1" hidden="1" thickBot="1">
      <c r="A58" s="66" t="s">
        <v>43</v>
      </c>
      <c r="B58" s="114"/>
      <c r="C58" s="55"/>
      <c r="D58" s="117"/>
      <c r="E58" s="51"/>
      <c r="F58" s="127"/>
    </row>
    <row r="59" spans="1:7" s="134" customFormat="1" ht="14.25" customHeight="1">
      <c r="A59" s="135"/>
      <c r="B59" s="136"/>
      <c r="C59" s="131"/>
      <c r="D59" s="133"/>
      <c r="E59" s="133"/>
      <c r="F59" s="137"/>
      <c r="G59" s="158"/>
    </row>
    <row r="60" spans="1:7" s="134" customFormat="1" ht="22.5">
      <c r="A60" s="138" t="s">
        <v>204</v>
      </c>
      <c r="B60" s="136"/>
      <c r="C60" s="131"/>
      <c r="D60" s="133"/>
      <c r="E60" s="133"/>
      <c r="F60" s="133"/>
      <c r="G60" s="158"/>
    </row>
    <row r="61" spans="1:7" s="134" customFormat="1" ht="10.5" customHeight="1" thickBot="1">
      <c r="A61" s="139"/>
      <c r="B61" s="136"/>
      <c r="C61" s="131"/>
      <c r="D61" s="133"/>
      <c r="E61" s="133"/>
      <c r="F61" s="140"/>
      <c r="G61" s="158"/>
    </row>
    <row r="62" spans="1:6" ht="20.25">
      <c r="A62" s="47" t="s">
        <v>205</v>
      </c>
      <c r="B62" s="110"/>
      <c r="C62" s="55"/>
      <c r="D62" s="189"/>
      <c r="E62" s="51"/>
      <c r="F62" s="125"/>
    </row>
    <row r="63" spans="1:6" ht="14.25" customHeight="1">
      <c r="A63" s="48"/>
      <c r="B63" s="108"/>
      <c r="C63" s="55"/>
      <c r="D63" s="184"/>
      <c r="E63" s="51"/>
      <c r="F63" s="120"/>
    </row>
    <row r="64" spans="1:6" ht="20.25">
      <c r="A64" s="48" t="s">
        <v>206</v>
      </c>
      <c r="B64" s="108">
        <v>75083678.41</v>
      </c>
      <c r="C64" s="55"/>
      <c r="D64" s="184">
        <v>0.5</v>
      </c>
      <c r="E64" s="51"/>
      <c r="F64" s="120">
        <f>+B64/B66</f>
        <v>0.5982876947975335</v>
      </c>
    </row>
    <row r="65" spans="1:6" ht="6.75" customHeight="1">
      <c r="A65" s="52" t="s">
        <v>182</v>
      </c>
      <c r="B65" s="106" t="s">
        <v>293</v>
      </c>
      <c r="C65" s="53"/>
      <c r="D65" s="185"/>
      <c r="E65" s="54"/>
      <c r="F65" s="121"/>
    </row>
    <row r="66" spans="1:6" ht="20.25">
      <c r="A66" s="48" t="s">
        <v>207</v>
      </c>
      <c r="B66" s="108">
        <v>125497614.38</v>
      </c>
      <c r="C66" s="55"/>
      <c r="D66" s="184"/>
      <c r="E66" s="51"/>
      <c r="F66" s="120"/>
    </row>
    <row r="67" spans="1:6" ht="21" thickBot="1">
      <c r="A67" s="59"/>
      <c r="B67" s="111"/>
      <c r="C67" s="55"/>
      <c r="D67" s="190"/>
      <c r="E67" s="51"/>
      <c r="F67" s="126"/>
    </row>
    <row r="68" spans="1:7" s="134" customFormat="1" ht="11.25" customHeight="1" thickBot="1">
      <c r="A68" s="129"/>
      <c r="B68" s="130"/>
      <c r="C68" s="131"/>
      <c r="D68" s="132"/>
      <c r="E68" s="133"/>
      <c r="F68" s="132"/>
      <c r="G68" s="158"/>
    </row>
    <row r="69" spans="1:6" ht="20.25">
      <c r="A69" s="58" t="s">
        <v>208</v>
      </c>
      <c r="B69" s="108"/>
      <c r="C69" s="55"/>
      <c r="D69" s="184"/>
      <c r="E69" s="51"/>
      <c r="F69" s="120"/>
    </row>
    <row r="70" spans="1:6" ht="13.5" customHeight="1">
      <c r="A70" s="48"/>
      <c r="B70" s="108"/>
      <c r="C70" s="55"/>
      <c r="D70" s="184"/>
      <c r="E70" s="51"/>
      <c r="F70" s="120"/>
    </row>
    <row r="71" spans="1:6" ht="20.25">
      <c r="A71" s="67" t="s">
        <v>209</v>
      </c>
      <c r="B71" s="105">
        <v>60158322.13999997</v>
      </c>
      <c r="C71" s="55"/>
      <c r="D71" s="184">
        <v>0.21</v>
      </c>
      <c r="E71" s="51"/>
      <c r="F71" s="120">
        <f>+B71/B73</f>
        <v>0.3651185186876548</v>
      </c>
    </row>
    <row r="72" spans="1:6" ht="9" customHeight="1">
      <c r="A72" s="52" t="s">
        <v>182</v>
      </c>
      <c r="B72" s="106" t="s">
        <v>187</v>
      </c>
      <c r="C72" s="53"/>
      <c r="D72" s="185"/>
      <c r="E72" s="54"/>
      <c r="F72" s="121"/>
    </row>
    <row r="73" spans="1:6" ht="20.25">
      <c r="A73" s="48" t="s">
        <v>210</v>
      </c>
      <c r="B73" s="105">
        <v>164763820.67999995</v>
      </c>
      <c r="C73" s="55"/>
      <c r="D73" s="184"/>
      <c r="E73" s="51"/>
      <c r="F73" s="120"/>
    </row>
    <row r="74" spans="1:6" ht="21" thickBot="1">
      <c r="A74" s="59"/>
      <c r="B74" s="111"/>
      <c r="C74" s="55"/>
      <c r="D74" s="190"/>
      <c r="E74" s="51"/>
      <c r="F74" s="126"/>
    </row>
    <row r="75" spans="1:7" s="134" customFormat="1" ht="11.25" customHeight="1" thickBot="1">
      <c r="A75" s="129"/>
      <c r="B75" s="130"/>
      <c r="C75" s="131"/>
      <c r="D75" s="132"/>
      <c r="E75" s="133"/>
      <c r="F75" s="132"/>
      <c r="G75" s="158"/>
    </row>
    <row r="76" spans="1:6" ht="20.25">
      <c r="A76" s="58" t="s">
        <v>211</v>
      </c>
      <c r="B76" s="108"/>
      <c r="C76" s="55"/>
      <c r="D76" s="184"/>
      <c r="E76" s="51"/>
      <c r="F76" s="120"/>
    </row>
    <row r="77" spans="1:6" ht="20.25">
      <c r="A77" s="48"/>
      <c r="B77" s="108"/>
      <c r="C77" s="55"/>
      <c r="D77" s="184"/>
      <c r="E77" s="51"/>
      <c r="F77" s="120"/>
    </row>
    <row r="78" spans="1:6" ht="20.25">
      <c r="A78" s="67" t="s">
        <v>212</v>
      </c>
      <c r="B78" s="105">
        <v>60158322.13999997</v>
      </c>
      <c r="C78" s="55"/>
      <c r="D78" s="116">
        <v>0.19</v>
      </c>
      <c r="E78" s="51"/>
      <c r="F78" s="120">
        <f>+B78/B80</f>
        <v>0.3431000497007856</v>
      </c>
    </row>
    <row r="79" spans="1:6" ht="6" customHeight="1">
      <c r="A79" s="52" t="s">
        <v>182</v>
      </c>
      <c r="B79" s="106" t="s">
        <v>187</v>
      </c>
      <c r="C79" s="53"/>
      <c r="D79" s="185"/>
      <c r="E79" s="54"/>
      <c r="F79" s="121"/>
    </row>
    <row r="80" spans="1:6" ht="20.25">
      <c r="A80" s="48" t="s">
        <v>213</v>
      </c>
      <c r="B80" s="105">
        <v>175337550.05999994</v>
      </c>
      <c r="C80" s="55"/>
      <c r="D80" s="184"/>
      <c r="E80" s="51"/>
      <c r="F80" s="120"/>
    </row>
    <row r="81" spans="1:6" ht="21" thickBot="1">
      <c r="A81" s="68"/>
      <c r="B81" s="115"/>
      <c r="C81" s="69"/>
      <c r="D81" s="192"/>
      <c r="E81" s="69"/>
      <c r="F81" s="128"/>
    </row>
    <row r="82" spans="2:6" ht="20.25">
      <c r="B82" s="71"/>
      <c r="C82" s="72"/>
      <c r="D82" s="72"/>
      <c r="E82" s="72"/>
      <c r="F82" s="72"/>
    </row>
    <row r="83" spans="2:6" ht="20.25">
      <c r="B83" s="71"/>
      <c r="C83" s="72"/>
      <c r="D83" s="72"/>
      <c r="E83" s="72"/>
      <c r="F83" s="72"/>
    </row>
    <row r="84" spans="2:6" ht="20.25">
      <c r="B84" s="71"/>
      <c r="C84" s="72"/>
      <c r="D84" s="72"/>
      <c r="E84" s="72"/>
      <c r="F84" s="72"/>
    </row>
    <row r="85" spans="2:6" ht="20.25">
      <c r="B85" s="71"/>
      <c r="C85" s="72"/>
      <c r="D85" s="72"/>
      <c r="E85" s="72"/>
      <c r="F85" s="72"/>
    </row>
    <row r="86" spans="2:6" ht="20.25">
      <c r="B86" s="71"/>
      <c r="C86" s="72"/>
      <c r="D86" s="72"/>
      <c r="E86" s="72"/>
      <c r="F86" s="72"/>
    </row>
    <row r="87" spans="2:6" ht="20.25">
      <c r="B87" s="71"/>
      <c r="C87" s="72"/>
      <c r="D87" s="72"/>
      <c r="E87" s="72"/>
      <c r="F87" s="72"/>
    </row>
    <row r="88" spans="2:6" ht="20.25">
      <c r="B88" s="71"/>
      <c r="C88" s="72"/>
      <c r="D88" s="72"/>
      <c r="E88" s="72"/>
      <c r="F88" s="72"/>
    </row>
    <row r="89" spans="2:6" ht="20.25">
      <c r="B89" s="71"/>
      <c r="C89" s="72"/>
      <c r="D89" s="72"/>
      <c r="E89" s="72"/>
      <c r="F89" s="72"/>
    </row>
    <row r="90" spans="2:6" ht="20.25">
      <c r="B90" s="71"/>
      <c r="C90" s="72"/>
      <c r="D90" s="72"/>
      <c r="E90" s="72"/>
      <c r="F90" s="72"/>
    </row>
    <row r="91" spans="2:6" ht="20.25">
      <c r="B91" s="71"/>
      <c r="C91" s="72"/>
      <c r="D91" s="72"/>
      <c r="E91" s="72"/>
      <c r="F91" s="72"/>
    </row>
    <row r="92" spans="2:6" ht="20.25">
      <c r="B92" s="71"/>
      <c r="C92" s="72"/>
      <c r="D92" s="72"/>
      <c r="E92" s="72"/>
      <c r="F92" s="72"/>
    </row>
    <row r="93" spans="2:6" ht="20.25">
      <c r="B93" s="71"/>
      <c r="C93" s="72"/>
      <c r="D93" s="72"/>
      <c r="E93" s="72"/>
      <c r="F93" s="72"/>
    </row>
    <row r="94" spans="2:6" ht="20.25">
      <c r="B94" s="71"/>
      <c r="C94" s="72"/>
      <c r="D94" s="72"/>
      <c r="E94" s="72"/>
      <c r="F94" s="72"/>
    </row>
    <row r="95" spans="2:6" ht="20.25">
      <c r="B95" s="71"/>
      <c r="C95" s="72"/>
      <c r="D95" s="72"/>
      <c r="E95" s="72"/>
      <c r="F95" s="72"/>
    </row>
    <row r="96" spans="2:6" ht="20.25">
      <c r="B96" s="71"/>
      <c r="C96" s="72"/>
      <c r="D96" s="72"/>
      <c r="E96" s="72"/>
      <c r="F96" s="72"/>
    </row>
    <row r="97" spans="2:6" ht="20.25">
      <c r="B97" s="71"/>
      <c r="C97" s="72"/>
      <c r="D97" s="72"/>
      <c r="E97" s="72"/>
      <c r="F97" s="72"/>
    </row>
    <row r="98" spans="2:6" ht="20.25">
      <c r="B98" s="71"/>
      <c r="C98" s="72"/>
      <c r="D98" s="72"/>
      <c r="E98" s="72"/>
      <c r="F98" s="72"/>
    </row>
    <row r="99" spans="2:6" ht="20.25">
      <c r="B99" s="71"/>
      <c r="C99" s="72"/>
      <c r="D99" s="72"/>
      <c r="E99" s="72"/>
      <c r="F99" s="72"/>
    </row>
    <row r="100" spans="2:6" ht="20.25">
      <c r="B100" s="71"/>
      <c r="C100" s="72"/>
      <c r="D100" s="72"/>
      <c r="E100" s="72"/>
      <c r="F100" s="72"/>
    </row>
    <row r="101" spans="2:6" ht="20.25">
      <c r="B101" s="71"/>
      <c r="C101" s="72"/>
      <c r="D101" s="72"/>
      <c r="E101" s="72"/>
      <c r="F101" s="72"/>
    </row>
    <row r="102" spans="2:6" ht="20.25">
      <c r="B102" s="71"/>
      <c r="C102" s="72"/>
      <c r="D102" s="72"/>
      <c r="E102" s="72"/>
      <c r="F102" s="72"/>
    </row>
    <row r="103" spans="2:6" ht="20.25">
      <c r="B103" s="71"/>
      <c r="C103" s="72"/>
      <c r="D103" s="72"/>
      <c r="E103" s="72"/>
      <c r="F103" s="72"/>
    </row>
    <row r="104" spans="2:6" ht="20.25">
      <c r="B104" s="71"/>
      <c r="C104" s="72"/>
      <c r="D104" s="72"/>
      <c r="E104" s="72"/>
      <c r="F104" s="72"/>
    </row>
    <row r="105" spans="2:6" ht="20.25">
      <c r="B105" s="71"/>
      <c r="C105" s="72"/>
      <c r="D105" s="72"/>
      <c r="E105" s="72"/>
      <c r="F105" s="72"/>
    </row>
    <row r="106" spans="2:6" ht="20.25">
      <c r="B106" s="71"/>
      <c r="C106" s="72"/>
      <c r="D106" s="72"/>
      <c r="E106" s="72"/>
      <c r="F106" s="72"/>
    </row>
    <row r="107" spans="2:6" ht="20.25">
      <c r="B107" s="72"/>
      <c r="C107" s="72"/>
      <c r="D107" s="72"/>
      <c r="E107" s="72"/>
      <c r="F107" s="72"/>
    </row>
    <row r="108" spans="2:6" ht="20.25">
      <c r="B108" s="72"/>
      <c r="C108" s="72"/>
      <c r="D108" s="72"/>
      <c r="E108" s="72"/>
      <c r="F108" s="72"/>
    </row>
    <row r="109" spans="2:6" ht="20.25">
      <c r="B109" s="72"/>
      <c r="C109" s="72"/>
      <c r="D109" s="72"/>
      <c r="E109" s="72"/>
      <c r="F109" s="72"/>
    </row>
    <row r="110" spans="2:6" ht="20.25">
      <c r="B110" s="72"/>
      <c r="C110" s="72"/>
      <c r="D110" s="72"/>
      <c r="E110" s="72"/>
      <c r="F110" s="72"/>
    </row>
    <row r="111" spans="2:6" ht="20.25">
      <c r="B111" s="72"/>
      <c r="C111" s="72"/>
      <c r="D111" s="72"/>
      <c r="E111" s="72"/>
      <c r="F111" s="72"/>
    </row>
    <row r="112" spans="2:6" ht="20.25">
      <c r="B112" s="72"/>
      <c r="C112" s="72"/>
      <c r="D112" s="72"/>
      <c r="E112" s="72"/>
      <c r="F112" s="72"/>
    </row>
    <row r="113" spans="2:6" ht="20.25">
      <c r="B113" s="72"/>
      <c r="C113" s="72"/>
      <c r="D113" s="72"/>
      <c r="E113" s="72"/>
      <c r="F113" s="72"/>
    </row>
    <row r="114" spans="2:6" ht="20.25">
      <c r="B114" s="72"/>
      <c r="C114" s="72"/>
      <c r="D114" s="72"/>
      <c r="E114" s="72"/>
      <c r="F114" s="72"/>
    </row>
    <row r="115" spans="2:6" ht="20.25">
      <c r="B115" s="72"/>
      <c r="C115" s="72"/>
      <c r="D115" s="72"/>
      <c r="E115" s="72"/>
      <c r="F115" s="72"/>
    </row>
    <row r="116" spans="2:6" ht="20.25">
      <c r="B116" s="72"/>
      <c r="C116" s="72"/>
      <c r="D116" s="72"/>
      <c r="E116" s="72"/>
      <c r="F116" s="72"/>
    </row>
    <row r="117" spans="2:6" ht="20.25">
      <c r="B117" s="72"/>
      <c r="C117" s="72"/>
      <c r="D117" s="72"/>
      <c r="E117" s="72"/>
      <c r="F117" s="72"/>
    </row>
    <row r="118" spans="2:6" ht="20.25">
      <c r="B118" s="72"/>
      <c r="C118" s="72"/>
      <c r="D118" s="72"/>
      <c r="E118" s="72"/>
      <c r="F118" s="72"/>
    </row>
    <row r="119" spans="2:6" ht="20.25">
      <c r="B119" s="72"/>
      <c r="C119" s="72"/>
      <c r="D119" s="72"/>
      <c r="E119" s="72"/>
      <c r="F119" s="72"/>
    </row>
    <row r="120" spans="2:6" ht="20.25">
      <c r="B120" s="72"/>
      <c r="C120" s="72"/>
      <c r="D120" s="72"/>
      <c r="E120" s="72"/>
      <c r="F120" s="72"/>
    </row>
    <row r="121" spans="2:6" ht="20.25">
      <c r="B121" s="72"/>
      <c r="C121" s="72"/>
      <c r="D121" s="72"/>
      <c r="E121" s="72"/>
      <c r="F121" s="72"/>
    </row>
    <row r="122" spans="2:6" ht="20.25">
      <c r="B122" s="72"/>
      <c r="C122" s="72"/>
      <c r="D122" s="72"/>
      <c r="E122" s="72"/>
      <c r="F122" s="72"/>
    </row>
    <row r="123" spans="2:6" ht="20.25">
      <c r="B123" s="72"/>
      <c r="C123" s="72"/>
      <c r="D123" s="72"/>
      <c r="E123" s="72"/>
      <c r="F123" s="72"/>
    </row>
    <row r="124" spans="2:6" ht="20.25">
      <c r="B124" s="72"/>
      <c r="C124" s="72"/>
      <c r="D124" s="72"/>
      <c r="E124" s="72"/>
      <c r="F124" s="72"/>
    </row>
    <row r="125" spans="2:6" ht="20.25">
      <c r="B125" s="72"/>
      <c r="C125" s="72"/>
      <c r="D125" s="72"/>
      <c r="E125" s="72"/>
      <c r="F125" s="72"/>
    </row>
    <row r="126" spans="2:6" ht="20.25">
      <c r="B126" s="72"/>
      <c r="C126" s="72"/>
      <c r="D126" s="72"/>
      <c r="E126" s="72"/>
      <c r="F126" s="72"/>
    </row>
    <row r="127" spans="2:6" ht="20.25">
      <c r="B127" s="72"/>
      <c r="C127" s="72"/>
      <c r="D127" s="72"/>
      <c r="E127" s="72"/>
      <c r="F127" s="72"/>
    </row>
    <row r="128" spans="2:6" ht="20.25">
      <c r="B128" s="72"/>
      <c r="C128" s="72"/>
      <c r="D128" s="72"/>
      <c r="E128" s="72"/>
      <c r="F128" s="72"/>
    </row>
    <row r="129" spans="2:6" ht="20.25">
      <c r="B129" s="72"/>
      <c r="C129" s="72"/>
      <c r="D129" s="72"/>
      <c r="E129" s="72"/>
      <c r="F129" s="72"/>
    </row>
    <row r="130" spans="2:6" ht="20.25">
      <c r="B130" s="72"/>
      <c r="C130" s="72"/>
      <c r="D130" s="72"/>
      <c r="E130" s="72"/>
      <c r="F130" s="72"/>
    </row>
    <row r="131" spans="2:6" ht="20.25">
      <c r="B131" s="72"/>
      <c r="C131" s="72"/>
      <c r="D131" s="72"/>
      <c r="E131" s="72"/>
      <c r="F131" s="72"/>
    </row>
    <row r="132" spans="2:6" ht="20.25">
      <c r="B132" s="72"/>
      <c r="C132" s="72"/>
      <c r="D132" s="72"/>
      <c r="E132" s="72"/>
      <c r="F132" s="72"/>
    </row>
    <row r="133" spans="2:6" ht="20.25">
      <c r="B133" s="72"/>
      <c r="C133" s="72"/>
      <c r="D133" s="72"/>
      <c r="E133" s="72"/>
      <c r="F133" s="72"/>
    </row>
    <row r="134" spans="2:6" ht="20.25">
      <c r="B134" s="72"/>
      <c r="C134" s="72"/>
      <c r="D134" s="72"/>
      <c r="E134" s="72"/>
      <c r="F134" s="72"/>
    </row>
    <row r="135" spans="2:6" ht="20.25">
      <c r="B135" s="72"/>
      <c r="C135" s="72"/>
      <c r="D135" s="72"/>
      <c r="E135" s="72"/>
      <c r="F135" s="72"/>
    </row>
    <row r="136" spans="2:6" ht="20.25">
      <c r="B136" s="72"/>
      <c r="C136" s="72"/>
      <c r="D136" s="72"/>
      <c r="E136" s="72"/>
      <c r="F136" s="72"/>
    </row>
    <row r="137" spans="2:6" ht="20.25">
      <c r="B137" s="72"/>
      <c r="C137" s="72"/>
      <c r="D137" s="72"/>
      <c r="E137" s="72"/>
      <c r="F137" s="72"/>
    </row>
    <row r="138" spans="2:6" ht="20.25">
      <c r="B138" s="72"/>
      <c r="C138" s="72"/>
      <c r="D138" s="72"/>
      <c r="E138" s="72"/>
      <c r="F138" s="72"/>
    </row>
    <row r="139" spans="2:6" ht="20.25">
      <c r="B139" s="72"/>
      <c r="C139" s="72"/>
      <c r="D139" s="72"/>
      <c r="E139" s="72"/>
      <c r="F139" s="72"/>
    </row>
    <row r="140" spans="2:6" ht="20.25">
      <c r="B140" s="72"/>
      <c r="C140" s="72"/>
      <c r="D140" s="72"/>
      <c r="E140" s="72"/>
      <c r="F140" s="72"/>
    </row>
    <row r="141" spans="2:6" ht="20.25">
      <c r="B141" s="72"/>
      <c r="C141" s="72"/>
      <c r="D141" s="72"/>
      <c r="E141" s="72"/>
      <c r="F141" s="72"/>
    </row>
    <row r="142" spans="2:6" ht="20.25">
      <c r="B142" s="72"/>
      <c r="C142" s="72"/>
      <c r="D142" s="72"/>
      <c r="E142" s="72"/>
      <c r="F142" s="72"/>
    </row>
    <row r="143" spans="2:6" ht="20.25">
      <c r="B143" s="72"/>
      <c r="C143" s="72"/>
      <c r="D143" s="72"/>
      <c r="E143" s="72"/>
      <c r="F143" s="72"/>
    </row>
    <row r="144" spans="2:6" ht="20.25">
      <c r="B144" s="72"/>
      <c r="C144" s="72"/>
      <c r="D144" s="72"/>
      <c r="E144" s="72"/>
      <c r="F144" s="72"/>
    </row>
    <row r="145" spans="2:6" ht="20.25">
      <c r="B145" s="72"/>
      <c r="C145" s="72"/>
      <c r="D145" s="72"/>
      <c r="E145" s="72"/>
      <c r="F145" s="72"/>
    </row>
    <row r="146" spans="2:6" ht="20.25">
      <c r="B146" s="72"/>
      <c r="C146" s="72"/>
      <c r="D146" s="72"/>
      <c r="E146" s="72"/>
      <c r="F146" s="72"/>
    </row>
    <row r="147" spans="2:6" ht="20.25">
      <c r="B147" s="72"/>
      <c r="C147" s="72"/>
      <c r="D147" s="72"/>
      <c r="E147" s="72"/>
      <c r="F147" s="72"/>
    </row>
    <row r="148" spans="2:6" ht="20.25">
      <c r="B148" s="72"/>
      <c r="C148" s="72"/>
      <c r="D148" s="72"/>
      <c r="E148" s="72"/>
      <c r="F148" s="72"/>
    </row>
    <row r="149" spans="2:6" ht="20.25">
      <c r="B149" s="72"/>
      <c r="C149" s="72"/>
      <c r="D149" s="72"/>
      <c r="E149" s="72"/>
      <c r="F149" s="72"/>
    </row>
    <row r="150" spans="2:6" ht="20.25">
      <c r="B150" s="72"/>
      <c r="C150" s="72"/>
      <c r="D150" s="72"/>
      <c r="E150" s="72"/>
      <c r="F150" s="72"/>
    </row>
    <row r="151" spans="2:6" ht="20.25">
      <c r="B151" s="72"/>
      <c r="C151" s="72"/>
      <c r="D151" s="72"/>
      <c r="E151" s="72"/>
      <c r="F151" s="72"/>
    </row>
    <row r="152" spans="2:6" ht="20.25">
      <c r="B152" s="72"/>
      <c r="C152" s="72"/>
      <c r="D152" s="72"/>
      <c r="E152" s="72"/>
      <c r="F152" s="72"/>
    </row>
    <row r="153" spans="2:6" ht="20.25">
      <c r="B153" s="72"/>
      <c r="C153" s="72"/>
      <c r="D153" s="72"/>
      <c r="E153" s="72"/>
      <c r="F153" s="72"/>
    </row>
    <row r="154" spans="2:6" ht="20.25">
      <c r="B154" s="72"/>
      <c r="C154" s="72"/>
      <c r="D154" s="72"/>
      <c r="E154" s="72"/>
      <c r="F154" s="72"/>
    </row>
    <row r="155" spans="2:6" ht="20.25">
      <c r="B155" s="72"/>
      <c r="C155" s="72"/>
      <c r="D155" s="72"/>
      <c r="E155" s="72"/>
      <c r="F155" s="72"/>
    </row>
    <row r="156" spans="2:6" ht="20.25">
      <c r="B156" s="72"/>
      <c r="C156" s="72"/>
      <c r="D156" s="72"/>
      <c r="E156" s="72"/>
      <c r="F156" s="72"/>
    </row>
    <row r="157" spans="2:6" ht="20.25">
      <c r="B157" s="72"/>
      <c r="C157" s="72"/>
      <c r="D157" s="72"/>
      <c r="E157" s="72"/>
      <c r="F157" s="72"/>
    </row>
    <row r="158" spans="2:6" ht="20.25">
      <c r="B158" s="72"/>
      <c r="C158" s="72"/>
      <c r="D158" s="72"/>
      <c r="E158" s="72"/>
      <c r="F158" s="72"/>
    </row>
    <row r="159" spans="2:6" ht="20.25">
      <c r="B159" s="72"/>
      <c r="C159" s="72"/>
      <c r="D159" s="72"/>
      <c r="E159" s="72"/>
      <c r="F159" s="72"/>
    </row>
    <row r="160" spans="2:6" ht="20.25">
      <c r="B160" s="72"/>
      <c r="C160" s="72"/>
      <c r="D160" s="72"/>
      <c r="E160" s="72"/>
      <c r="F160" s="72"/>
    </row>
    <row r="161" spans="2:6" ht="20.25">
      <c r="B161" s="72"/>
      <c r="C161" s="72"/>
      <c r="D161" s="72"/>
      <c r="E161" s="72"/>
      <c r="F161" s="72"/>
    </row>
    <row r="162" spans="2:6" ht="20.25">
      <c r="B162" s="72"/>
      <c r="C162" s="72"/>
      <c r="D162" s="72"/>
      <c r="E162" s="72"/>
      <c r="F162" s="72"/>
    </row>
    <row r="163" spans="2:6" ht="20.25">
      <c r="B163" s="72"/>
      <c r="C163" s="72"/>
      <c r="D163" s="72"/>
      <c r="E163" s="72"/>
      <c r="F163" s="72"/>
    </row>
    <row r="164" spans="2:6" ht="20.25">
      <c r="B164" s="72"/>
      <c r="C164" s="72"/>
      <c r="D164" s="72"/>
      <c r="E164" s="72"/>
      <c r="F164" s="72"/>
    </row>
    <row r="165" spans="2:6" ht="20.25">
      <c r="B165" s="72"/>
      <c r="C165" s="72"/>
      <c r="D165" s="72"/>
      <c r="E165" s="72"/>
      <c r="F165" s="72"/>
    </row>
    <row r="166" spans="2:6" ht="20.25">
      <c r="B166" s="72"/>
      <c r="C166" s="72"/>
      <c r="D166" s="72"/>
      <c r="E166" s="72"/>
      <c r="F166" s="72"/>
    </row>
    <row r="167" spans="2:6" ht="20.25">
      <c r="B167" s="72"/>
      <c r="C167" s="72"/>
      <c r="D167" s="72"/>
      <c r="E167" s="72"/>
      <c r="F167" s="72"/>
    </row>
    <row r="168" spans="2:6" ht="20.25">
      <c r="B168" s="72"/>
      <c r="C168" s="72"/>
      <c r="D168" s="72"/>
      <c r="E168" s="72"/>
      <c r="F168" s="72"/>
    </row>
    <row r="169" spans="2:6" ht="20.25">
      <c r="B169" s="72"/>
      <c r="C169" s="72"/>
      <c r="D169" s="72"/>
      <c r="E169" s="72"/>
      <c r="F169" s="72"/>
    </row>
    <row r="170" spans="2:6" ht="20.25">
      <c r="B170" s="72"/>
      <c r="C170" s="72"/>
      <c r="D170" s="72"/>
      <c r="E170" s="72"/>
      <c r="F170" s="72"/>
    </row>
    <row r="171" spans="2:6" ht="20.25">
      <c r="B171" s="72"/>
      <c r="C171" s="72"/>
      <c r="D171" s="72"/>
      <c r="E171" s="72"/>
      <c r="F171" s="72"/>
    </row>
    <row r="172" spans="2:6" ht="20.25">
      <c r="B172" s="72"/>
      <c r="C172" s="72"/>
      <c r="D172" s="72"/>
      <c r="E172" s="72"/>
      <c r="F172" s="72"/>
    </row>
    <row r="173" spans="2:6" ht="20.25">
      <c r="B173" s="72"/>
      <c r="C173" s="72"/>
      <c r="D173" s="72"/>
      <c r="E173" s="72"/>
      <c r="F173" s="72"/>
    </row>
    <row r="174" spans="2:6" ht="20.25">
      <c r="B174" s="72"/>
      <c r="C174" s="72"/>
      <c r="D174" s="72"/>
      <c r="E174" s="72"/>
      <c r="F174" s="72"/>
    </row>
    <row r="175" spans="2:6" ht="20.25">
      <c r="B175" s="72"/>
      <c r="C175" s="72"/>
      <c r="D175" s="72"/>
      <c r="E175" s="72"/>
      <c r="F175" s="72"/>
    </row>
    <row r="176" spans="2:6" ht="20.25">
      <c r="B176" s="72"/>
      <c r="C176" s="72"/>
      <c r="D176" s="72"/>
      <c r="E176" s="72"/>
      <c r="F176" s="72"/>
    </row>
    <row r="177" spans="2:6" ht="20.25">
      <c r="B177" s="72"/>
      <c r="C177" s="72"/>
      <c r="D177" s="72"/>
      <c r="E177" s="72"/>
      <c r="F177" s="72"/>
    </row>
    <row r="178" spans="2:6" ht="20.25">
      <c r="B178" s="72"/>
      <c r="C178" s="72"/>
      <c r="D178" s="72"/>
      <c r="E178" s="72"/>
      <c r="F178" s="72"/>
    </row>
    <row r="179" spans="2:6" ht="20.25">
      <c r="B179" s="72"/>
      <c r="C179" s="72"/>
      <c r="D179" s="72"/>
      <c r="E179" s="72"/>
      <c r="F179" s="72"/>
    </row>
    <row r="180" spans="2:6" ht="20.25">
      <c r="B180" s="72"/>
      <c r="C180" s="72"/>
      <c r="D180" s="72"/>
      <c r="E180" s="72"/>
      <c r="F180" s="72"/>
    </row>
    <row r="181" spans="2:6" ht="20.25">
      <c r="B181" s="72"/>
      <c r="C181" s="72"/>
      <c r="D181" s="72"/>
      <c r="E181" s="72"/>
      <c r="F181" s="72"/>
    </row>
    <row r="182" spans="2:6" ht="20.25">
      <c r="B182" s="72"/>
      <c r="C182" s="72"/>
      <c r="D182" s="72"/>
      <c r="E182" s="72"/>
      <c r="F182" s="72"/>
    </row>
    <row r="183" spans="2:6" ht="20.25">
      <c r="B183" s="72"/>
      <c r="C183" s="72"/>
      <c r="D183" s="72"/>
      <c r="E183" s="72"/>
      <c r="F183" s="72"/>
    </row>
    <row r="184" spans="2:6" ht="20.25">
      <c r="B184" s="72"/>
      <c r="C184" s="72"/>
      <c r="D184" s="72"/>
      <c r="E184" s="72"/>
      <c r="F184" s="72"/>
    </row>
    <row r="185" spans="2:6" ht="20.25">
      <c r="B185" s="72"/>
      <c r="C185" s="72"/>
      <c r="D185" s="72"/>
      <c r="E185" s="72"/>
      <c r="F185" s="72"/>
    </row>
    <row r="186" spans="2:6" ht="20.25">
      <c r="B186" s="72"/>
      <c r="C186" s="72"/>
      <c r="D186" s="72"/>
      <c r="E186" s="72"/>
      <c r="F186" s="72"/>
    </row>
    <row r="187" spans="2:6" ht="20.25">
      <c r="B187" s="72"/>
      <c r="C187" s="72"/>
      <c r="D187" s="72"/>
      <c r="E187" s="72"/>
      <c r="F187" s="72"/>
    </row>
    <row r="188" spans="2:6" ht="20.25">
      <c r="B188" s="72"/>
      <c r="C188" s="72"/>
      <c r="D188" s="72"/>
      <c r="E188" s="72"/>
      <c r="F188" s="72"/>
    </row>
    <row r="189" spans="2:6" ht="20.25">
      <c r="B189" s="72"/>
      <c r="C189" s="72"/>
      <c r="D189" s="72"/>
      <c r="E189" s="72"/>
      <c r="F189" s="72"/>
    </row>
    <row r="190" spans="2:6" ht="20.25">
      <c r="B190" s="72"/>
      <c r="C190" s="72"/>
      <c r="D190" s="72"/>
      <c r="E190" s="72"/>
      <c r="F190" s="72"/>
    </row>
    <row r="191" spans="2:6" ht="20.25">
      <c r="B191" s="72"/>
      <c r="C191" s="72"/>
      <c r="D191" s="72"/>
      <c r="E191" s="72"/>
      <c r="F191" s="72"/>
    </row>
    <row r="192" spans="2:6" ht="20.25">
      <c r="B192" s="72"/>
      <c r="C192" s="72"/>
      <c r="D192" s="72"/>
      <c r="E192" s="72"/>
      <c r="F192" s="72"/>
    </row>
    <row r="193" spans="2:6" ht="20.25">
      <c r="B193" s="72"/>
      <c r="C193" s="72"/>
      <c r="D193" s="72"/>
      <c r="E193" s="72"/>
      <c r="F193" s="72"/>
    </row>
    <row r="194" spans="2:6" ht="20.25">
      <c r="B194" s="72"/>
      <c r="C194" s="72"/>
      <c r="D194" s="72"/>
      <c r="E194" s="72"/>
      <c r="F194" s="72"/>
    </row>
    <row r="195" spans="2:6" ht="20.25">
      <c r="B195" s="72"/>
      <c r="C195" s="72"/>
      <c r="D195" s="72"/>
      <c r="E195" s="72"/>
      <c r="F195" s="72"/>
    </row>
    <row r="196" spans="2:6" ht="20.25">
      <c r="B196" s="72"/>
      <c r="C196" s="72"/>
      <c r="D196" s="72"/>
      <c r="E196" s="72"/>
      <c r="F196" s="72"/>
    </row>
    <row r="197" spans="2:6" ht="20.25">
      <c r="B197" s="72"/>
      <c r="C197" s="72"/>
      <c r="D197" s="72"/>
      <c r="E197" s="72"/>
      <c r="F197" s="72"/>
    </row>
    <row r="198" spans="2:6" ht="20.25">
      <c r="B198" s="72"/>
      <c r="C198" s="72"/>
      <c r="D198" s="72"/>
      <c r="E198" s="72"/>
      <c r="F198" s="72"/>
    </row>
    <row r="199" spans="2:6" ht="20.25">
      <c r="B199" s="72"/>
      <c r="C199" s="72"/>
      <c r="D199" s="72"/>
      <c r="E199" s="72"/>
      <c r="F199" s="72"/>
    </row>
    <row r="200" spans="2:6" ht="20.25">
      <c r="B200" s="72"/>
      <c r="C200" s="72"/>
      <c r="D200" s="72"/>
      <c r="E200" s="72"/>
      <c r="F200" s="72"/>
    </row>
    <row r="201" spans="2:6" ht="20.25">
      <c r="B201" s="72"/>
      <c r="C201" s="72"/>
      <c r="D201" s="72"/>
      <c r="E201" s="72"/>
      <c r="F201" s="72"/>
    </row>
    <row r="202" spans="2:6" ht="20.25">
      <c r="B202" s="72"/>
      <c r="C202" s="72"/>
      <c r="D202" s="72"/>
      <c r="E202" s="72"/>
      <c r="F202" s="72"/>
    </row>
    <row r="203" spans="2:6" ht="20.25">
      <c r="B203" s="72"/>
      <c r="C203" s="72"/>
      <c r="D203" s="72"/>
      <c r="E203" s="72"/>
      <c r="F203" s="72"/>
    </row>
    <row r="204" spans="2:6" ht="20.25">
      <c r="B204" s="72"/>
      <c r="C204" s="72"/>
      <c r="D204" s="72"/>
      <c r="E204" s="72"/>
      <c r="F204" s="72"/>
    </row>
    <row r="205" spans="2:6" ht="20.25">
      <c r="B205" s="72"/>
      <c r="C205" s="72"/>
      <c r="D205" s="72"/>
      <c r="E205" s="72"/>
      <c r="F205" s="72"/>
    </row>
    <row r="206" spans="2:6" ht="20.25">
      <c r="B206" s="72"/>
      <c r="C206" s="72"/>
      <c r="D206" s="72"/>
      <c r="E206" s="72"/>
      <c r="F206" s="72"/>
    </row>
    <row r="207" spans="2:6" ht="20.25">
      <c r="B207" s="72"/>
      <c r="C207" s="72"/>
      <c r="D207" s="72"/>
      <c r="E207" s="72"/>
      <c r="F207" s="72"/>
    </row>
    <row r="208" spans="2:6" ht="20.25">
      <c r="B208" s="72"/>
      <c r="C208" s="72"/>
      <c r="D208" s="72"/>
      <c r="E208" s="72"/>
      <c r="F208" s="72"/>
    </row>
    <row r="209" spans="2:6" ht="20.25">
      <c r="B209" s="72"/>
      <c r="C209" s="72"/>
      <c r="D209" s="72"/>
      <c r="E209" s="72"/>
      <c r="F209" s="72"/>
    </row>
    <row r="210" spans="2:6" ht="20.25">
      <c r="B210" s="72"/>
      <c r="C210" s="72"/>
      <c r="D210" s="72"/>
      <c r="E210" s="72"/>
      <c r="F210" s="72"/>
    </row>
    <row r="211" spans="2:6" ht="20.25">
      <c r="B211" s="72"/>
      <c r="C211" s="72"/>
      <c r="D211" s="72"/>
      <c r="E211" s="72"/>
      <c r="F211" s="72"/>
    </row>
    <row r="212" spans="2:6" ht="20.25">
      <c r="B212" s="72"/>
      <c r="C212" s="72"/>
      <c r="D212" s="72"/>
      <c r="E212" s="72"/>
      <c r="F212" s="72"/>
    </row>
    <row r="213" spans="2:6" ht="20.25">
      <c r="B213" s="72"/>
      <c r="C213" s="72"/>
      <c r="D213" s="72"/>
      <c r="E213" s="72"/>
      <c r="F213" s="72"/>
    </row>
    <row r="214" spans="2:6" ht="20.25">
      <c r="B214" s="72"/>
      <c r="C214" s="72"/>
      <c r="D214" s="72"/>
      <c r="E214" s="72"/>
      <c r="F214" s="72"/>
    </row>
    <row r="215" spans="2:6" ht="20.25">
      <c r="B215" s="72"/>
      <c r="C215" s="72"/>
      <c r="D215" s="72"/>
      <c r="E215" s="72"/>
      <c r="F215" s="72"/>
    </row>
    <row r="216" spans="2:6" ht="20.25">
      <c r="B216" s="72"/>
      <c r="C216" s="72"/>
      <c r="D216" s="72"/>
      <c r="E216" s="72"/>
      <c r="F216" s="72"/>
    </row>
    <row r="217" spans="2:6" ht="20.25">
      <c r="B217" s="72"/>
      <c r="C217" s="72"/>
      <c r="D217" s="72"/>
      <c r="E217" s="72"/>
      <c r="F217" s="72"/>
    </row>
    <row r="218" spans="2:6" ht="20.25">
      <c r="B218" s="72"/>
      <c r="C218" s="72"/>
      <c r="D218" s="72"/>
      <c r="E218" s="72"/>
      <c r="F218" s="72"/>
    </row>
    <row r="219" spans="2:6" ht="20.25">
      <c r="B219" s="72"/>
      <c r="C219" s="72"/>
      <c r="D219" s="72"/>
      <c r="E219" s="72"/>
      <c r="F219" s="72"/>
    </row>
    <row r="220" spans="2:6" ht="20.25">
      <c r="B220" s="72"/>
      <c r="C220" s="72"/>
      <c r="D220" s="72"/>
      <c r="E220" s="72"/>
      <c r="F220" s="72"/>
    </row>
    <row r="221" spans="2:6" ht="20.25">
      <c r="B221" s="72"/>
      <c r="C221" s="72"/>
      <c r="D221" s="72"/>
      <c r="E221" s="72"/>
      <c r="F221" s="72"/>
    </row>
    <row r="222" spans="2:6" ht="20.25">
      <c r="B222" s="72"/>
      <c r="C222" s="72"/>
      <c r="D222" s="72"/>
      <c r="E222" s="72"/>
      <c r="F222" s="72"/>
    </row>
    <row r="223" spans="2:6" ht="20.25">
      <c r="B223" s="72"/>
      <c r="C223" s="72"/>
      <c r="D223" s="72"/>
      <c r="E223" s="72"/>
      <c r="F223" s="72"/>
    </row>
    <row r="224" spans="2:6" ht="20.25">
      <c r="B224" s="72"/>
      <c r="C224" s="72"/>
      <c r="D224" s="72"/>
      <c r="E224" s="72"/>
      <c r="F224" s="72"/>
    </row>
    <row r="225" spans="2:6" ht="20.25">
      <c r="B225" s="72"/>
      <c r="C225" s="72"/>
      <c r="D225" s="72"/>
      <c r="E225" s="72"/>
      <c r="F225" s="72"/>
    </row>
    <row r="226" spans="2:6" ht="20.25">
      <c r="B226" s="72"/>
      <c r="C226" s="72"/>
      <c r="D226" s="72"/>
      <c r="E226" s="72"/>
      <c r="F226" s="72"/>
    </row>
    <row r="227" spans="2:6" ht="20.25">
      <c r="B227" s="72"/>
      <c r="C227" s="72"/>
      <c r="D227" s="72"/>
      <c r="E227" s="72"/>
      <c r="F227" s="72"/>
    </row>
    <row r="228" spans="2:6" ht="20.25">
      <c r="B228" s="72"/>
      <c r="C228" s="72"/>
      <c r="D228" s="72"/>
      <c r="E228" s="72"/>
      <c r="F228" s="72"/>
    </row>
    <row r="229" spans="2:6" ht="20.25">
      <c r="B229" s="72"/>
      <c r="C229" s="72"/>
      <c r="D229" s="72"/>
      <c r="E229" s="72"/>
      <c r="F229" s="72"/>
    </row>
    <row r="230" spans="2:6" ht="20.25">
      <c r="B230" s="72"/>
      <c r="C230" s="72"/>
      <c r="D230" s="72"/>
      <c r="E230" s="72"/>
      <c r="F230" s="72"/>
    </row>
    <row r="231" spans="2:6" ht="20.25">
      <c r="B231" s="72"/>
      <c r="C231" s="72"/>
      <c r="D231" s="72"/>
      <c r="E231" s="72"/>
      <c r="F231" s="72"/>
    </row>
  </sheetData>
  <printOptions horizontalCentered="1" verticalCentered="1"/>
  <pageMargins left="0.5511811023622047" right="0.5511811023622047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1:I9"/>
  <sheetViews>
    <sheetView showGridLines="0" workbookViewId="0" topLeftCell="A1">
      <selection activeCell="A7" sqref="A7:F7"/>
    </sheetView>
  </sheetViews>
  <sheetFormatPr defaultColWidth="9.00390625" defaultRowHeight="12.75"/>
  <cols>
    <col min="5" max="5" width="11.875" style="0" customWidth="1"/>
    <col min="6" max="6" width="24.00390625" style="0" customWidth="1"/>
    <col min="9" max="9" width="12.75390625" style="0" bestFit="1" customWidth="1"/>
  </cols>
  <sheetData>
    <row r="1" ht="12.75">
      <c r="A1" s="17"/>
    </row>
    <row r="2" ht="12.75">
      <c r="A2" s="17"/>
    </row>
    <row r="3" spans="1:6" ht="87.75" customHeight="1" thickBot="1">
      <c r="A3" s="227" t="s">
        <v>295</v>
      </c>
      <c r="B3" s="227"/>
      <c r="C3" s="227"/>
      <c r="D3" s="227"/>
      <c r="E3" s="227"/>
      <c r="F3" s="227"/>
    </row>
    <row r="4" spans="1:7" ht="123.75" customHeight="1" thickBot="1" thickTop="1">
      <c r="A4" s="224" t="s">
        <v>214</v>
      </c>
      <c r="B4" s="225"/>
      <c r="C4" s="225"/>
      <c r="D4" s="225"/>
      <c r="E4" s="226"/>
      <c r="F4" s="218">
        <v>27522481</v>
      </c>
      <c r="G4" s="156" t="s">
        <v>282</v>
      </c>
    </row>
    <row r="5" ht="13.5" thickTop="1"/>
    <row r="6" spans="1:9" ht="50.25" customHeight="1">
      <c r="A6" s="228" t="s">
        <v>284</v>
      </c>
      <c r="B6" s="229"/>
      <c r="C6" s="229"/>
      <c r="D6" s="229"/>
      <c r="E6" s="229"/>
      <c r="F6" s="229"/>
      <c r="G6" s="229"/>
      <c r="I6" s="214"/>
    </row>
    <row r="7" spans="1:6" ht="38.25" customHeight="1">
      <c r="A7" s="227" t="s">
        <v>296</v>
      </c>
      <c r="B7" s="227"/>
      <c r="C7" s="227"/>
      <c r="D7" s="227"/>
      <c r="E7" s="227"/>
      <c r="F7" s="227"/>
    </row>
    <row r="8" ht="20.25" customHeight="1" thickBot="1"/>
    <row r="9" spans="1:7" ht="123.75" customHeight="1" thickBot="1" thickTop="1">
      <c r="A9" s="224" t="s">
        <v>276</v>
      </c>
      <c r="B9" s="225"/>
      <c r="C9" s="225"/>
      <c r="D9" s="225"/>
      <c r="E9" s="226"/>
      <c r="F9" s="218">
        <v>13957200</v>
      </c>
      <c r="G9" s="156" t="s">
        <v>281</v>
      </c>
    </row>
    <row r="10" ht="13.5" thickTop="1"/>
  </sheetData>
  <mergeCells count="5">
    <mergeCell ref="A4:E4"/>
    <mergeCell ref="A3:F3"/>
    <mergeCell ref="A7:F7"/>
    <mergeCell ref="A9:E9"/>
    <mergeCell ref="A6:G6"/>
  </mergeCells>
  <printOptions horizontalCentered="1"/>
  <pageMargins left="0.7480314960629921" right="0.7480314960629921" top="1.968503937007874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E36"/>
  <sheetViews>
    <sheetView showGridLines="0" workbookViewId="0" topLeftCell="A1">
      <selection activeCell="F41" sqref="F41"/>
    </sheetView>
  </sheetViews>
  <sheetFormatPr defaultColWidth="9.00390625" defaultRowHeight="12.75"/>
  <cols>
    <col min="2" max="2" width="53.875" style="0" bestFit="1" customWidth="1"/>
    <col min="3" max="3" width="15.25390625" style="0" customWidth="1"/>
    <col min="4" max="4" width="21.125" style="0" customWidth="1"/>
    <col min="5" max="5" width="15.125" style="0" customWidth="1"/>
  </cols>
  <sheetData>
    <row r="1" ht="12.75">
      <c r="A1" s="17" t="s">
        <v>215</v>
      </c>
    </row>
    <row r="2" spans="1:5" ht="12.75">
      <c r="A2" s="17"/>
      <c r="E2" s="1" t="s">
        <v>283</v>
      </c>
    </row>
    <row r="3" spans="1:5" ht="15.75">
      <c r="A3" s="230" t="s">
        <v>0</v>
      </c>
      <c r="B3" s="230"/>
      <c r="C3" s="230"/>
      <c r="D3" s="230"/>
      <c r="E3" s="230"/>
    </row>
    <row r="4" ht="13.5" thickBot="1"/>
    <row r="5" spans="3:5" ht="12.75">
      <c r="C5" s="179" t="s">
        <v>1</v>
      </c>
      <c r="D5" s="2" t="s">
        <v>2</v>
      </c>
      <c r="E5" s="152" t="s">
        <v>3</v>
      </c>
    </row>
    <row r="6" spans="3:5" ht="12.75">
      <c r="C6" s="180">
        <v>39813</v>
      </c>
      <c r="D6" s="3" t="s">
        <v>297</v>
      </c>
      <c r="E6" s="153">
        <v>40086</v>
      </c>
    </row>
    <row r="7" spans="3:5" ht="13.5" thickBot="1">
      <c r="C7" s="181" t="s">
        <v>4</v>
      </c>
      <c r="D7" s="4" t="s">
        <v>5</v>
      </c>
      <c r="E7" s="154" t="s">
        <v>4</v>
      </c>
    </row>
    <row r="8" spans="3:5" s="134" customFormat="1" ht="13.5" thickBot="1">
      <c r="C8" s="155"/>
      <c r="D8" s="155"/>
      <c r="E8" s="155"/>
    </row>
    <row r="9" spans="1:5" ht="12.75">
      <c r="A9" s="5" t="s">
        <v>6</v>
      </c>
      <c r="B9" s="6" t="s">
        <v>7</v>
      </c>
      <c r="C9" s="171">
        <v>51094639.44</v>
      </c>
      <c r="D9" s="7">
        <v>0</v>
      </c>
      <c r="E9" s="175">
        <f>+C9+D9</f>
        <v>51094639.44</v>
      </c>
    </row>
    <row r="10" spans="1:5" ht="12.75">
      <c r="A10" s="8"/>
      <c r="B10" s="9"/>
      <c r="C10" s="172"/>
      <c r="D10" s="10"/>
      <c r="E10" s="176"/>
    </row>
    <row r="11" spans="1:5" ht="12.75">
      <c r="A11" s="11" t="s">
        <v>8</v>
      </c>
      <c r="B11" s="9" t="s">
        <v>9</v>
      </c>
      <c r="C11" s="172">
        <v>51094639.44</v>
      </c>
      <c r="D11" s="10">
        <v>0</v>
      </c>
      <c r="E11" s="176">
        <f>+C11+D11</f>
        <v>51094639.44</v>
      </c>
    </row>
    <row r="12" spans="1:5" ht="12.75">
      <c r="A12" s="11" t="s">
        <v>10</v>
      </c>
      <c r="B12" s="9" t="s">
        <v>11</v>
      </c>
      <c r="C12" s="172"/>
      <c r="D12" s="12"/>
      <c r="E12" s="176"/>
    </row>
    <row r="13" spans="1:5" ht="12.75">
      <c r="A13" s="13" t="s">
        <v>12</v>
      </c>
      <c r="B13" s="9" t="s">
        <v>13</v>
      </c>
      <c r="C13" s="172"/>
      <c r="D13" s="10"/>
      <c r="E13" s="176"/>
    </row>
    <row r="14" spans="1:5" ht="12.75">
      <c r="A14" s="13" t="s">
        <v>14</v>
      </c>
      <c r="B14" s="9" t="s">
        <v>15</v>
      </c>
      <c r="C14" s="172"/>
      <c r="D14" s="10"/>
      <c r="E14" s="176"/>
    </row>
    <row r="15" spans="1:5" ht="12.75">
      <c r="A15" s="13" t="s">
        <v>16</v>
      </c>
      <c r="B15" s="9" t="s">
        <v>17</v>
      </c>
      <c r="C15" s="172"/>
      <c r="D15" s="12"/>
      <c r="E15" s="176"/>
    </row>
    <row r="16" spans="1:5" ht="12.75">
      <c r="A16" s="13" t="s">
        <v>18</v>
      </c>
      <c r="B16" s="9" t="s">
        <v>19</v>
      </c>
      <c r="C16" s="172"/>
      <c r="D16" s="10"/>
      <c r="E16" s="176"/>
    </row>
    <row r="17" spans="1:5" ht="12.75">
      <c r="A17" s="13" t="s">
        <v>20</v>
      </c>
      <c r="B17" s="9" t="s">
        <v>21</v>
      </c>
      <c r="C17" s="172"/>
      <c r="D17" s="10"/>
      <c r="E17" s="176"/>
    </row>
    <row r="18" spans="1:5" ht="12.75">
      <c r="A18" s="13" t="s">
        <v>10</v>
      </c>
      <c r="B18" s="14" t="s">
        <v>22</v>
      </c>
      <c r="C18" s="172"/>
      <c r="D18" s="10"/>
      <c r="E18" s="176"/>
    </row>
    <row r="19" spans="1:5" ht="12.75">
      <c r="A19" s="13" t="s">
        <v>10</v>
      </c>
      <c r="B19" s="14" t="s">
        <v>23</v>
      </c>
      <c r="C19" s="172"/>
      <c r="D19" s="10"/>
      <c r="E19" s="176"/>
    </row>
    <row r="20" spans="1:5" ht="12.75">
      <c r="A20" s="13" t="s">
        <v>24</v>
      </c>
      <c r="B20" s="14" t="s">
        <v>25</v>
      </c>
      <c r="C20" s="172"/>
      <c r="D20" s="10"/>
      <c r="E20" s="176"/>
    </row>
    <row r="21" spans="1:5" ht="12.75">
      <c r="A21" s="13" t="s">
        <v>24</v>
      </c>
      <c r="B21" s="14" t="s">
        <v>26</v>
      </c>
      <c r="C21" s="172"/>
      <c r="D21" s="10"/>
      <c r="E21" s="176"/>
    </row>
    <row r="22" spans="1:5" ht="12.75">
      <c r="A22" s="13" t="s">
        <v>24</v>
      </c>
      <c r="B22" s="14" t="s">
        <v>27</v>
      </c>
      <c r="C22" s="172"/>
      <c r="D22" s="10"/>
      <c r="E22" s="176"/>
    </row>
    <row r="23" spans="1:5" ht="12.75">
      <c r="A23" s="13" t="s">
        <v>24</v>
      </c>
      <c r="B23" s="14" t="s">
        <v>28</v>
      </c>
      <c r="C23" s="172"/>
      <c r="D23" s="10"/>
      <c r="E23" s="176"/>
    </row>
    <row r="24" spans="1:5" ht="12.75">
      <c r="A24" s="13" t="s">
        <v>24</v>
      </c>
      <c r="B24" s="14" t="s">
        <v>29</v>
      </c>
      <c r="C24" s="172"/>
      <c r="D24" s="10"/>
      <c r="E24" s="176"/>
    </row>
    <row r="25" spans="1:5" ht="12.75">
      <c r="A25" s="13" t="s">
        <v>24</v>
      </c>
      <c r="B25" s="14" t="s">
        <v>30</v>
      </c>
      <c r="C25" s="172"/>
      <c r="D25" s="10"/>
      <c r="E25" s="176"/>
    </row>
    <row r="26" spans="1:5" ht="12.75">
      <c r="A26" s="13" t="s">
        <v>31</v>
      </c>
      <c r="B26" s="9" t="s">
        <v>32</v>
      </c>
      <c r="C26" s="172"/>
      <c r="D26" s="10">
        <v>0</v>
      </c>
      <c r="E26" s="176"/>
    </row>
    <row r="27" spans="1:5" ht="12.75">
      <c r="A27" s="11" t="s">
        <v>33</v>
      </c>
      <c r="B27" s="9" t="s">
        <v>34</v>
      </c>
      <c r="C27" s="172"/>
      <c r="D27" s="10"/>
      <c r="E27" s="176">
        <f>+C27-D27</f>
        <v>0</v>
      </c>
    </row>
    <row r="28" spans="1:5" ht="12.75">
      <c r="A28" s="8"/>
      <c r="B28" s="9"/>
      <c r="C28" s="172"/>
      <c r="D28" s="201"/>
      <c r="E28" s="176"/>
    </row>
    <row r="29" spans="1:5" ht="12.75">
      <c r="A29" s="8" t="s">
        <v>35</v>
      </c>
      <c r="B29" s="9" t="s">
        <v>36</v>
      </c>
      <c r="C29" s="172"/>
      <c r="D29" s="202"/>
      <c r="E29" s="176"/>
    </row>
    <row r="30" spans="1:5" ht="12.75">
      <c r="A30" s="13" t="s">
        <v>37</v>
      </c>
      <c r="B30" s="9" t="s">
        <v>38</v>
      </c>
      <c r="C30" s="172"/>
      <c r="D30" s="201"/>
      <c r="E30" s="176"/>
    </row>
    <row r="31" spans="1:5" ht="12.75">
      <c r="A31" s="13" t="s">
        <v>39</v>
      </c>
      <c r="B31" s="9" t="s">
        <v>40</v>
      </c>
      <c r="C31" s="173" t="s">
        <v>41</v>
      </c>
      <c r="D31" s="202"/>
      <c r="E31" s="177" t="s">
        <v>41</v>
      </c>
    </row>
    <row r="32" spans="1:5" ht="12.75">
      <c r="A32" s="8"/>
      <c r="B32" s="9"/>
      <c r="C32" s="172"/>
      <c r="D32" s="201"/>
      <c r="E32" s="176"/>
    </row>
    <row r="33" spans="1:5" ht="12.75">
      <c r="A33" s="8" t="s">
        <v>42</v>
      </c>
      <c r="B33" s="9" t="s">
        <v>43</v>
      </c>
      <c r="C33" s="173">
        <v>51094639.44</v>
      </c>
      <c r="D33" s="202">
        <f>SUM(D11:D28)</f>
        <v>0</v>
      </c>
      <c r="E33" s="177">
        <f>SUM(C33:D33)</f>
        <v>51094639.44</v>
      </c>
    </row>
    <row r="34" spans="1:5" ht="13.5" thickBot="1">
      <c r="A34" s="15" t="s">
        <v>44</v>
      </c>
      <c r="B34" s="16" t="s">
        <v>45</v>
      </c>
      <c r="C34" s="174"/>
      <c r="D34" s="203">
        <f>+D27</f>
        <v>0</v>
      </c>
      <c r="E34" s="178">
        <f>+C34-D34</f>
        <v>0</v>
      </c>
    </row>
    <row r="36" spans="1:5" ht="31.5" customHeight="1">
      <c r="A36" s="204"/>
      <c r="B36" s="231"/>
      <c r="C36" s="231"/>
      <c r="D36" s="231"/>
      <c r="E36" s="231"/>
    </row>
  </sheetData>
  <mergeCells count="2">
    <mergeCell ref="A3:E3"/>
    <mergeCell ref="B36:E36"/>
  </mergeCells>
  <printOptions/>
  <pageMargins left="0.75" right="0.75" top="1" bottom="1" header="0.5" footer="0.5"/>
  <pageSetup fitToHeight="1" fitToWidth="1" horizontalDpi="600" verticalDpi="6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E53"/>
  <sheetViews>
    <sheetView showGridLines="0" tabSelected="1" workbookViewId="0" topLeftCell="A36">
      <selection activeCell="E53" sqref="E53"/>
    </sheetView>
  </sheetViews>
  <sheetFormatPr defaultColWidth="9.00390625" defaultRowHeight="12.75"/>
  <cols>
    <col min="1" max="1" width="67.00390625" style="0" bestFit="1" customWidth="1"/>
    <col min="2" max="2" width="16.00390625" style="0" customWidth="1"/>
    <col min="3" max="3" width="4.375" style="0" customWidth="1"/>
    <col min="4" max="4" width="67.00390625" style="0" bestFit="1" customWidth="1"/>
    <col min="5" max="5" width="16.625" style="0" customWidth="1"/>
  </cols>
  <sheetData>
    <row r="1" spans="1:5" ht="23.25">
      <c r="A1" s="232" t="s">
        <v>362</v>
      </c>
      <c r="B1" s="233"/>
      <c r="D1" s="234" t="s">
        <v>363</v>
      </c>
      <c r="E1" s="235"/>
    </row>
    <row r="2" spans="1:5" ht="36">
      <c r="A2" s="236" t="s">
        <v>298</v>
      </c>
      <c r="B2" s="237" t="s">
        <v>299</v>
      </c>
      <c r="D2" s="238" t="s">
        <v>300</v>
      </c>
      <c r="E2" s="237" t="s">
        <v>299</v>
      </c>
    </row>
    <row r="3" spans="1:5" ht="18">
      <c r="A3" s="239" t="s">
        <v>301</v>
      </c>
      <c r="B3" s="240">
        <f>SUM(B4:B5)</f>
        <v>0</v>
      </c>
      <c r="D3" s="239" t="s">
        <v>301</v>
      </c>
      <c r="E3" s="240">
        <f>SUM(E4:E6)</f>
        <v>0</v>
      </c>
    </row>
    <row r="4" spans="1:5" ht="15">
      <c r="A4" s="241" t="s">
        <v>302</v>
      </c>
      <c r="B4" s="242"/>
      <c r="D4" s="241" t="s">
        <v>303</v>
      </c>
      <c r="E4" s="242"/>
    </row>
    <row r="5" spans="1:5" ht="15">
      <c r="A5" s="241" t="s">
        <v>304</v>
      </c>
      <c r="B5" s="242"/>
      <c r="D5" s="241" t="s">
        <v>305</v>
      </c>
      <c r="E5" s="242"/>
    </row>
    <row r="6" spans="1:5" ht="18">
      <c r="A6" s="243" t="s">
        <v>306</v>
      </c>
      <c r="B6" s="244">
        <f>SUM(B7,B10,B13)</f>
        <v>0</v>
      </c>
      <c r="D6" s="241" t="s">
        <v>307</v>
      </c>
      <c r="E6" s="242"/>
    </row>
    <row r="7" spans="1:5" ht="18">
      <c r="A7" s="241" t="s">
        <v>308</v>
      </c>
      <c r="B7" s="245">
        <f>SUM(B8:B9)</f>
        <v>0</v>
      </c>
      <c r="D7" s="243" t="s">
        <v>309</v>
      </c>
      <c r="E7" s="244">
        <f>SUM(E8,E11,E14)</f>
        <v>0</v>
      </c>
    </row>
    <row r="8" spans="1:5" ht="15">
      <c r="A8" s="241" t="s">
        <v>310</v>
      </c>
      <c r="B8" s="242"/>
      <c r="D8" s="241" t="s">
        <v>308</v>
      </c>
      <c r="E8" s="245">
        <f>SUM(E9:E10)</f>
        <v>0</v>
      </c>
    </row>
    <row r="9" spans="1:5" ht="15">
      <c r="A9" s="241" t="s">
        <v>311</v>
      </c>
      <c r="B9" s="242"/>
      <c r="D9" s="241" t="s">
        <v>310</v>
      </c>
      <c r="E9" s="242"/>
    </row>
    <row r="10" spans="1:5" ht="15">
      <c r="A10" s="241" t="s">
        <v>312</v>
      </c>
      <c r="B10" s="245">
        <f>SUM(B11:B12)</f>
        <v>0</v>
      </c>
      <c r="D10" s="241" t="s">
        <v>311</v>
      </c>
      <c r="E10" s="242"/>
    </row>
    <row r="11" spans="1:5" ht="15">
      <c r="A11" s="241" t="s">
        <v>313</v>
      </c>
      <c r="B11" s="242"/>
      <c r="D11" s="241" t="s">
        <v>312</v>
      </c>
      <c r="E11" s="245">
        <f>SUM(E12:E13)</f>
        <v>0</v>
      </c>
    </row>
    <row r="12" spans="1:5" ht="15">
      <c r="A12" s="241" t="s">
        <v>314</v>
      </c>
      <c r="B12" s="242"/>
      <c r="D12" s="241" t="s">
        <v>313</v>
      </c>
      <c r="E12" s="242"/>
    </row>
    <row r="13" spans="1:5" ht="15">
      <c r="A13" s="241" t="s">
        <v>307</v>
      </c>
      <c r="B13" s="245">
        <f>SUM(B14:B15)</f>
        <v>0</v>
      </c>
      <c r="D13" s="241" t="s">
        <v>314</v>
      </c>
      <c r="E13" s="242"/>
    </row>
    <row r="14" spans="1:5" ht="15">
      <c r="A14" s="241" t="s">
        <v>315</v>
      </c>
      <c r="B14" s="242"/>
      <c r="D14" s="241" t="s">
        <v>307</v>
      </c>
      <c r="E14" s="245">
        <f>SUM(E15:E16)</f>
        <v>0</v>
      </c>
    </row>
    <row r="15" spans="1:5" ht="15">
      <c r="A15" s="241" t="s">
        <v>316</v>
      </c>
      <c r="B15" s="242"/>
      <c r="D15" s="241" t="s">
        <v>315</v>
      </c>
      <c r="E15" s="242"/>
    </row>
    <row r="16" spans="1:5" ht="18">
      <c r="A16" s="243" t="s">
        <v>317</v>
      </c>
      <c r="B16" s="244">
        <f>SUM(B17:B19)</f>
        <v>0</v>
      </c>
      <c r="D16" s="241" t="s">
        <v>316</v>
      </c>
      <c r="E16" s="242"/>
    </row>
    <row r="17" spans="1:5" ht="18">
      <c r="A17" s="241" t="s">
        <v>318</v>
      </c>
      <c r="B17" s="242"/>
      <c r="D17" s="243" t="s">
        <v>319</v>
      </c>
      <c r="E17" s="246"/>
    </row>
    <row r="18" spans="1:5" ht="18">
      <c r="A18" s="241" t="s">
        <v>320</v>
      </c>
      <c r="B18" s="242"/>
      <c r="D18" s="243" t="s">
        <v>321</v>
      </c>
      <c r="E18" s="244">
        <f>SUM(E19:E23)</f>
        <v>0</v>
      </c>
    </row>
    <row r="19" spans="1:5" ht="15">
      <c r="A19" s="241" t="s">
        <v>322</v>
      </c>
      <c r="B19" s="242"/>
      <c r="D19" s="247" t="s">
        <v>323</v>
      </c>
      <c r="E19" s="242"/>
    </row>
    <row r="20" spans="1:5" ht="18">
      <c r="A20" s="243" t="s">
        <v>324</v>
      </c>
      <c r="B20" s="244">
        <f>SUM(B21:B25)</f>
        <v>39</v>
      </c>
      <c r="D20" s="247" t="s">
        <v>325</v>
      </c>
      <c r="E20" s="242"/>
    </row>
    <row r="21" spans="1:5" ht="15">
      <c r="A21" s="247" t="s">
        <v>326</v>
      </c>
      <c r="B21" s="242">
        <v>39</v>
      </c>
      <c r="D21" s="247" t="s">
        <v>327</v>
      </c>
      <c r="E21" s="242"/>
    </row>
    <row r="22" spans="1:5" ht="15">
      <c r="A22" s="247" t="s">
        <v>325</v>
      </c>
      <c r="B22" s="242"/>
      <c r="D22" s="247" t="s">
        <v>328</v>
      </c>
      <c r="E22" s="242"/>
    </row>
    <row r="23" spans="1:5" ht="15">
      <c r="A23" s="247" t="s">
        <v>327</v>
      </c>
      <c r="B23" s="242"/>
      <c r="D23" s="247" t="s">
        <v>329</v>
      </c>
      <c r="E23" s="242"/>
    </row>
    <row r="24" spans="1:5" ht="18">
      <c r="A24" s="247" t="s">
        <v>328</v>
      </c>
      <c r="B24" s="242"/>
      <c r="D24" s="248" t="s">
        <v>330</v>
      </c>
      <c r="E24" s="244">
        <f>SUM(E25:E28)</f>
        <v>1549</v>
      </c>
    </row>
    <row r="25" spans="1:5" ht="15">
      <c r="A25" s="247" t="s">
        <v>329</v>
      </c>
      <c r="B25" s="242"/>
      <c r="D25" s="247" t="s">
        <v>331</v>
      </c>
      <c r="E25" s="242">
        <v>1549</v>
      </c>
    </row>
    <row r="26" spans="1:5" ht="18">
      <c r="A26" s="243" t="s">
        <v>332</v>
      </c>
      <c r="B26" s="244">
        <f>SUM(B27:B30)</f>
        <v>1</v>
      </c>
      <c r="D26" s="247" t="s">
        <v>333</v>
      </c>
      <c r="E26" s="242"/>
    </row>
    <row r="27" spans="1:5" ht="15">
      <c r="A27" s="247" t="s">
        <v>334</v>
      </c>
      <c r="B27" s="242">
        <v>1</v>
      </c>
      <c r="D27" s="247" t="s">
        <v>327</v>
      </c>
      <c r="E27" s="242"/>
    </row>
    <row r="28" spans="1:5" ht="15">
      <c r="A28" s="247" t="s">
        <v>325</v>
      </c>
      <c r="B28" s="242"/>
      <c r="D28" s="247" t="s">
        <v>328</v>
      </c>
      <c r="E28" s="242"/>
    </row>
    <row r="29" spans="1:5" ht="18">
      <c r="A29" s="247" t="s">
        <v>327</v>
      </c>
      <c r="B29" s="242"/>
      <c r="D29" s="248" t="s">
        <v>335</v>
      </c>
      <c r="E29" s="244">
        <f>SUM(E30,E34,E35,E39)</f>
        <v>20</v>
      </c>
    </row>
    <row r="30" spans="1:5" ht="15.75">
      <c r="A30" s="247" t="s">
        <v>328</v>
      </c>
      <c r="B30" s="242"/>
      <c r="D30" s="249" t="s">
        <v>336</v>
      </c>
      <c r="E30" s="245">
        <f>SUM(E31:E33)</f>
        <v>0</v>
      </c>
    </row>
    <row r="31" spans="1:5" ht="18">
      <c r="A31" s="243" t="s">
        <v>337</v>
      </c>
      <c r="B31" s="244">
        <f>SUM(B41,B37,B36,B32)</f>
        <v>0</v>
      </c>
      <c r="D31" s="241" t="s">
        <v>338</v>
      </c>
      <c r="E31" s="242"/>
    </row>
    <row r="32" spans="1:5" ht="15.75">
      <c r="A32" s="249" t="s">
        <v>339</v>
      </c>
      <c r="B32" s="245">
        <f>SUM(B33:B35)</f>
        <v>0</v>
      </c>
      <c r="D32" s="241" t="s">
        <v>340</v>
      </c>
      <c r="E32" s="242"/>
    </row>
    <row r="33" spans="1:5" ht="15">
      <c r="A33" s="241" t="s">
        <v>338</v>
      </c>
      <c r="B33" s="242"/>
      <c r="D33" s="247" t="s">
        <v>341</v>
      </c>
      <c r="E33" s="242"/>
    </row>
    <row r="34" spans="1:5" ht="15.75">
      <c r="A34" s="247" t="s">
        <v>342</v>
      </c>
      <c r="B34" s="242"/>
      <c r="D34" s="249" t="s">
        <v>343</v>
      </c>
      <c r="E34" s="242"/>
    </row>
    <row r="35" spans="1:5" ht="15.75">
      <c r="A35" s="247" t="s">
        <v>341</v>
      </c>
      <c r="B35" s="242"/>
      <c r="D35" s="249" t="s">
        <v>344</v>
      </c>
      <c r="E35" s="245">
        <f>SUM(E36:E38)</f>
        <v>0</v>
      </c>
    </row>
    <row r="36" spans="1:5" ht="15.75">
      <c r="A36" s="249" t="s">
        <v>343</v>
      </c>
      <c r="B36" s="242"/>
      <c r="D36" s="241" t="s">
        <v>345</v>
      </c>
      <c r="E36" s="242"/>
    </row>
    <row r="37" spans="1:5" ht="15.75">
      <c r="A37" s="249" t="s">
        <v>344</v>
      </c>
      <c r="B37" s="245">
        <f>SUM(B38:B40)</f>
        <v>0</v>
      </c>
      <c r="D37" s="241" t="s">
        <v>346</v>
      </c>
      <c r="E37" s="242"/>
    </row>
    <row r="38" spans="1:5" ht="15">
      <c r="A38" s="241" t="s">
        <v>345</v>
      </c>
      <c r="B38" s="250"/>
      <c r="D38" s="241" t="s">
        <v>347</v>
      </c>
      <c r="E38" s="242"/>
    </row>
    <row r="39" spans="1:5" ht="15.75">
      <c r="A39" s="241" t="s">
        <v>346</v>
      </c>
      <c r="B39" s="250"/>
      <c r="D39" s="249" t="s">
        <v>348</v>
      </c>
      <c r="E39" s="242">
        <f>14+6</f>
        <v>20</v>
      </c>
    </row>
    <row r="40" spans="1:5" ht="18">
      <c r="A40" s="241" t="s">
        <v>347</v>
      </c>
      <c r="B40" s="250"/>
      <c r="D40" s="243" t="s">
        <v>349</v>
      </c>
      <c r="E40" s="244">
        <f>SUM(E41,E43)</f>
        <v>0</v>
      </c>
    </row>
    <row r="41" spans="1:5" ht="15.75">
      <c r="A41" s="249" t="s">
        <v>348</v>
      </c>
      <c r="B41" s="250"/>
      <c r="D41" s="241" t="s">
        <v>350</v>
      </c>
      <c r="E41" s="242"/>
    </row>
    <row r="42" spans="1:5" ht="18">
      <c r="A42" s="243" t="s">
        <v>351</v>
      </c>
      <c r="B42" s="244">
        <f>SUM(B43,B44,B45)</f>
        <v>0</v>
      </c>
      <c r="D42" s="241" t="s">
        <v>352</v>
      </c>
      <c r="E42" s="242"/>
    </row>
    <row r="43" spans="1:5" ht="15">
      <c r="A43" s="241" t="s">
        <v>350</v>
      </c>
      <c r="B43" s="242"/>
      <c r="D43" s="241" t="s">
        <v>353</v>
      </c>
      <c r="E43" s="245">
        <f>SUM(E44:E45)</f>
        <v>0</v>
      </c>
    </row>
    <row r="44" spans="1:5" ht="15">
      <c r="A44" s="241" t="s">
        <v>352</v>
      </c>
      <c r="B44" s="242"/>
      <c r="D44" s="241" t="s">
        <v>354</v>
      </c>
      <c r="E44" s="242"/>
    </row>
    <row r="45" spans="1:5" ht="15">
      <c r="A45" s="241" t="s">
        <v>353</v>
      </c>
      <c r="B45" s="245">
        <f>SUM(B46:B47)</f>
        <v>0</v>
      </c>
      <c r="D45" s="241" t="s">
        <v>355</v>
      </c>
      <c r="E45" s="242"/>
    </row>
    <row r="46" spans="1:5" ht="18">
      <c r="A46" s="241" t="s">
        <v>354</v>
      </c>
      <c r="B46" s="242"/>
      <c r="D46" s="243" t="s">
        <v>356</v>
      </c>
      <c r="E46" s="244">
        <f>SUM(E47:E49)</f>
        <v>4296</v>
      </c>
    </row>
    <row r="47" spans="1:5" ht="15">
      <c r="A47" s="241" t="s">
        <v>355</v>
      </c>
      <c r="B47" s="242"/>
      <c r="D47" s="241" t="s">
        <v>357</v>
      </c>
      <c r="E47" s="242"/>
    </row>
    <row r="48" spans="1:5" ht="18">
      <c r="A48" s="243" t="s">
        <v>356</v>
      </c>
      <c r="B48" s="244">
        <f>SUM(B49:B51)</f>
        <v>719</v>
      </c>
      <c r="D48" s="241" t="s">
        <v>358</v>
      </c>
      <c r="E48" s="242">
        <v>30</v>
      </c>
    </row>
    <row r="49" spans="1:5" ht="15">
      <c r="A49" s="241" t="s">
        <v>357</v>
      </c>
      <c r="B49" s="242"/>
      <c r="D49" s="241" t="s">
        <v>307</v>
      </c>
      <c r="E49" s="242">
        <f>3+48+1777+2438</f>
        <v>4266</v>
      </c>
    </row>
    <row r="50" spans="1:5" ht="18">
      <c r="A50" s="241" t="s">
        <v>358</v>
      </c>
      <c r="B50" s="242">
        <v>35</v>
      </c>
      <c r="D50" s="243" t="s">
        <v>359</v>
      </c>
      <c r="E50" s="246">
        <f>6965-5865</f>
        <v>1100</v>
      </c>
    </row>
    <row r="51" spans="1:5" ht="20.25">
      <c r="A51" s="241" t="s">
        <v>307</v>
      </c>
      <c r="B51" s="242">
        <f>676+8</f>
        <v>684</v>
      </c>
      <c r="D51" s="239" t="s">
        <v>360</v>
      </c>
      <c r="E51" s="251">
        <f>SUM(E50,E46,E40,E29,E24,E18,E17,E7,E3)</f>
        <v>6965</v>
      </c>
    </row>
    <row r="52" spans="1:2" ht="18">
      <c r="A52" s="243" t="s">
        <v>359</v>
      </c>
      <c r="B52" s="252">
        <f>1830-759</f>
        <v>1071</v>
      </c>
    </row>
    <row r="53" spans="1:2" ht="20.25">
      <c r="A53" s="239" t="s">
        <v>361</v>
      </c>
      <c r="B53" s="251">
        <f>SUM(B52,B48,B42,B31,B26,B20,B16,B6,B3)</f>
        <v>1830</v>
      </c>
    </row>
  </sheetData>
  <dataValidations count="2">
    <dataValidation errorStyle="information" operator="greaterThanOrEqual" allowBlank="1" showErrorMessage="1" errorTitle="Sayısal Bilgi Girişi Hatası" error="&#10;Bu alana pozitif bir sayısal değer girmelisiniz.&#10;&#10;Lütfen, girişinizi kontrol ederek tekrar deneyiniz.&#10;" sqref="B53 B6:B7 B10 B13 B16 B20 B26 B31:B32 B37 B42 B45 B48 B1:B3 A1:A53 E46 E7:E8 E18 E11 E14 E24 E29:E30 E35 E40 E43 D1:D51 E51 E1:E3"/>
    <dataValidation type="decimal" operator="greaterThanOrEqual" allowBlank="1" showInputMessage="1" showErrorMessage="1" errorTitle="HATA" error="Bu Hücreye Pozitif Sayı Girmelisiniz" sqref="B4:B5 B8:B9 B11:B12 B14:B15 B17:B19 B21:B25 B27:B30 B33:B36 B38:B41 B43:B44 B46:B47 B49:B52 E4:E6 E9:E10 E12:E13 E15:E17 E19:E23 E25:E28 E31:E34 E36:E39 E41:E42 E44:E45 E47:E50">
      <formula1>0</formula1>
    </dataValidation>
  </dataValidation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HAZIRPC</dc:creator>
  <cp:keywords/>
  <dc:description/>
  <cp:lastModifiedBy>nurgul.ongur</cp:lastModifiedBy>
  <cp:lastPrinted>2009-12-21T09:37:18Z</cp:lastPrinted>
  <dcterms:created xsi:type="dcterms:W3CDTF">2006-12-18T14:02:14Z</dcterms:created>
  <dcterms:modified xsi:type="dcterms:W3CDTF">2009-12-21T09:52:25Z</dcterms:modified>
  <cp:category/>
  <cp:version/>
  <cp:contentType/>
  <cp:contentStatus/>
</cp:coreProperties>
</file>